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52511"/>
</workbook>
</file>

<file path=xl/calcChain.xml><?xml version="1.0" encoding="utf-8"?>
<calcChain xmlns="http://schemas.openxmlformats.org/spreadsheetml/2006/main">
  <c r="H37" i="1" l="1"/>
  <c r="G37" i="1" l="1"/>
  <c r="I37" i="1"/>
  <c r="J37" i="1"/>
  <c r="K37" i="1"/>
  <c r="N37" i="1"/>
  <c r="O37" i="1"/>
  <c r="P37" i="1"/>
  <c r="Q37" i="1"/>
  <c r="G73" i="1"/>
  <c r="G72" i="1" s="1"/>
  <c r="H73" i="1"/>
  <c r="H72" i="1" s="1"/>
  <c r="I73" i="1"/>
  <c r="I72" i="1" s="1"/>
  <c r="J73" i="1"/>
  <c r="J72" i="1" s="1"/>
  <c r="K73" i="1"/>
  <c r="K72" i="1" s="1"/>
  <c r="N73" i="1"/>
  <c r="N72" i="1" s="1"/>
  <c r="O73" i="1"/>
  <c r="O72" i="1" s="1"/>
  <c r="P73" i="1"/>
  <c r="P72" i="1" s="1"/>
  <c r="Q73" i="1"/>
  <c r="Q72" i="1" s="1"/>
  <c r="F73" i="1"/>
  <c r="F72" i="1" s="1"/>
  <c r="F37" i="1"/>
  <c r="G20" i="1"/>
  <c r="G19" i="1" s="1"/>
  <c r="H20" i="1"/>
  <c r="H19" i="1" s="1"/>
  <c r="I20" i="1"/>
  <c r="I19" i="1" s="1"/>
  <c r="J20" i="1"/>
  <c r="J19" i="1" s="1"/>
  <c r="L20" i="1"/>
  <c r="L19" i="1" s="1"/>
  <c r="M20" i="1"/>
  <c r="M19" i="1" s="1"/>
  <c r="F20" i="1"/>
  <c r="F19" i="1" s="1"/>
  <c r="G15" i="1"/>
  <c r="H15" i="1"/>
  <c r="I15" i="1"/>
  <c r="J15" i="1"/>
  <c r="L15" i="1"/>
  <c r="M15" i="1"/>
  <c r="F15" i="1"/>
  <c r="G6" i="1"/>
  <c r="H6" i="1"/>
  <c r="I6" i="1"/>
  <c r="J6" i="1"/>
  <c r="L6" i="1"/>
  <c r="M6" i="1"/>
  <c r="F6" i="1"/>
  <c r="I5" i="1" l="1"/>
  <c r="J5" i="1"/>
  <c r="H5" i="1"/>
  <c r="M5" i="1"/>
  <c r="L5" i="1"/>
  <c r="G5" i="1"/>
  <c r="F5" i="1"/>
  <c r="Q90" i="1"/>
  <c r="Q95" i="1" s="1"/>
  <c r="P90" i="1"/>
  <c r="P95" i="1" s="1"/>
  <c r="O90" i="1"/>
  <c r="O95" i="1" s="1"/>
  <c r="N90" i="1"/>
  <c r="N95" i="1" s="1"/>
  <c r="Q64" i="1"/>
  <c r="P64" i="1"/>
  <c r="O64" i="1"/>
  <c r="J64" i="1"/>
  <c r="J52" i="1" s="1"/>
  <c r="J36" i="1" s="1"/>
  <c r="J26" i="1" s="1"/>
  <c r="I64" i="1"/>
  <c r="I52" i="1" s="1"/>
  <c r="I36" i="1" s="1"/>
  <c r="I26" i="1" s="1"/>
  <c r="H64" i="1"/>
  <c r="G64" i="1"/>
  <c r="G52" i="1" s="1"/>
  <c r="F64" i="1"/>
  <c r="F52" i="1" s="1"/>
  <c r="Q58" i="1"/>
  <c r="P58" i="1"/>
  <c r="P52" i="1" s="1"/>
  <c r="P36" i="1" s="1"/>
  <c r="O58" i="1"/>
  <c r="N58" i="1"/>
  <c r="A54" i="1"/>
  <c r="Q53" i="1"/>
  <c r="P53" i="1"/>
  <c r="O53" i="1"/>
  <c r="N53" i="1"/>
  <c r="A53" i="1"/>
  <c r="M52" i="1"/>
  <c r="L52" i="1"/>
  <c r="K52" i="1"/>
  <c r="K36" i="1" s="1"/>
  <c r="K26" i="1" s="1"/>
  <c r="B52" i="1"/>
  <c r="A52" i="1"/>
  <c r="A48" i="1"/>
  <c r="A47" i="1"/>
  <c r="A46" i="1"/>
  <c r="A45" i="1"/>
  <c r="A44" i="1"/>
  <c r="A43" i="1"/>
  <c r="A42" i="1"/>
  <c r="A41" i="1"/>
  <c r="A40" i="1"/>
  <c r="A39" i="1"/>
  <c r="A38" i="1"/>
  <c r="A37" i="1"/>
  <c r="B36" i="1"/>
  <c r="A36" i="1"/>
  <c r="A35" i="1"/>
  <c r="A34" i="1"/>
  <c r="A33" i="1"/>
  <c r="N32" i="1"/>
  <c r="I32" i="1"/>
  <c r="H32" i="1"/>
  <c r="G32" i="1"/>
  <c r="F32" i="1"/>
  <c r="B32" i="1"/>
  <c r="A32" i="1"/>
  <c r="B31" i="1"/>
  <c r="A31" i="1"/>
  <c r="B30" i="1"/>
  <c r="A30" i="1"/>
  <c r="I29" i="1"/>
  <c r="I27" i="1" s="1"/>
  <c r="H29" i="1"/>
  <c r="H27" i="1" s="1"/>
  <c r="B29" i="1"/>
  <c r="A29" i="1"/>
  <c r="B28" i="1"/>
  <c r="A28" i="1"/>
  <c r="P27" i="1"/>
  <c r="O27" i="1"/>
  <c r="N27" i="1"/>
  <c r="J27" i="1"/>
  <c r="G27" i="1"/>
  <c r="F27" i="1"/>
  <c r="B27" i="1"/>
  <c r="A27" i="1"/>
  <c r="B26" i="1"/>
  <c r="H52" i="1" l="1"/>
  <c r="H36" i="1"/>
  <c r="H26" i="1" s="1"/>
  <c r="G36" i="1"/>
  <c r="G26" i="1" s="1"/>
  <c r="S27" i="1"/>
  <c r="G4" i="1"/>
  <c r="H4" i="1"/>
  <c r="Q52" i="1"/>
  <c r="Q36" i="1" s="1"/>
  <c r="N52" i="1"/>
  <c r="N36" i="1" s="1"/>
  <c r="F36" i="1"/>
  <c r="O52" i="1"/>
  <c r="O36" i="1" s="1"/>
  <c r="R27" i="1" l="1"/>
  <c r="F26" i="1"/>
  <c r="Q5" i="1"/>
  <c r="O5" i="1"/>
  <c r="N5" i="1"/>
  <c r="P5" i="1"/>
  <c r="F4" i="1"/>
</calcChain>
</file>

<file path=xl/sharedStrings.xml><?xml version="1.0" encoding="utf-8"?>
<sst xmlns="http://schemas.openxmlformats.org/spreadsheetml/2006/main" count="179" uniqueCount="171">
  <si>
    <t>ИНДЕКС</t>
  </si>
  <si>
    <t>ЭЛЕМЕНТЫ УЧЕБНОГО ПРОЦЕССА, УЧЕБНЫЕ ДИСЦИПЛИНЫ</t>
  </si>
  <si>
    <t>Распределение по семестрам</t>
  </si>
  <si>
    <t>Максима-льная учебная нагрузка</t>
  </si>
  <si>
    <t>Самост-ая учебная нагрузка</t>
  </si>
  <si>
    <t>Время по видам учебной работы</t>
  </si>
  <si>
    <t>Распределение по курсам                       21.02.05</t>
  </si>
  <si>
    <t>Экзамен</t>
  </si>
  <si>
    <t>Зачет/диф.зачет</t>
  </si>
  <si>
    <t>КП</t>
  </si>
  <si>
    <t>всего</t>
  </si>
  <si>
    <t xml:space="preserve">занятия на уроках </t>
  </si>
  <si>
    <t>лаборат.  практ. занятия</t>
  </si>
  <si>
    <t>курсовой проект (работа)</t>
  </si>
  <si>
    <t>1 семестр 16 недель</t>
  </si>
  <si>
    <t>2 семестр 23 недели</t>
  </si>
  <si>
    <t xml:space="preserve">3 семестр 16     недель </t>
  </si>
  <si>
    <t>4 семестр 20 недель</t>
  </si>
  <si>
    <t>5 семестр 16 недель</t>
  </si>
  <si>
    <t>6 семестр 7 недель</t>
  </si>
  <si>
    <t>О.00</t>
  </si>
  <si>
    <t>Общеобразовательный цикл</t>
  </si>
  <si>
    <t>базовые дисциплины</t>
  </si>
  <si>
    <t xml:space="preserve">Русский язык  </t>
  </si>
  <si>
    <t>Литература</t>
  </si>
  <si>
    <t>Иностранный язык</t>
  </si>
  <si>
    <t>История</t>
  </si>
  <si>
    <t>Физическая культура</t>
  </si>
  <si>
    <t>ОБЖ</t>
  </si>
  <si>
    <t>Химия</t>
  </si>
  <si>
    <t>Обществознание</t>
  </si>
  <si>
    <t>Биология</t>
  </si>
  <si>
    <t>География</t>
  </si>
  <si>
    <t>Астрономия</t>
  </si>
  <si>
    <t>Математика</t>
  </si>
  <si>
    <t>Информатика</t>
  </si>
  <si>
    <t>Физика</t>
  </si>
  <si>
    <t xml:space="preserve">Информационные технологии в проф-ой деятельности </t>
  </si>
  <si>
    <t>Экологические основы природопользования</t>
  </si>
  <si>
    <t>Общепрофессиональные дисциплины</t>
  </si>
  <si>
    <t>Основы экономической теории</t>
  </si>
  <si>
    <t>Экономика организации</t>
  </si>
  <si>
    <t>Статистика</t>
  </si>
  <si>
    <t>Основы менеджмента и маркетинга</t>
  </si>
  <si>
    <t>Документационное обеспечение управления</t>
  </si>
  <si>
    <t>Правовое обеспечение профессиональной деятельности</t>
  </si>
  <si>
    <t>Бухгалтерский учет и налгообложение</t>
  </si>
  <si>
    <t>Финансы, денежное обращение и кредит</t>
  </si>
  <si>
    <t>Экономический анализ</t>
  </si>
  <si>
    <t>Безопасность жизнедеятельности</t>
  </si>
  <si>
    <t>Основы социологии и политологии</t>
  </si>
  <si>
    <t>Судебная защита земельно-имущественных прав</t>
  </si>
  <si>
    <t>ОП. 14</t>
  </si>
  <si>
    <t>Имущественное страхование</t>
  </si>
  <si>
    <t xml:space="preserve">Деловое общение </t>
  </si>
  <si>
    <t>Управление земельно-имущественным комплексом</t>
  </si>
  <si>
    <t>КЭ4</t>
  </si>
  <si>
    <t>Управление территориями и недвижимым имуществом</t>
  </si>
  <si>
    <t>Проектирование и анализ социально-экономического развития территории</t>
  </si>
  <si>
    <t>01. 01.02.</t>
  </si>
  <si>
    <t>Управление территорими и недвижимым комплексом</t>
  </si>
  <si>
    <t>Учебная практика (описание местоположения объекта недвижимости)</t>
  </si>
  <si>
    <t>1 нед.</t>
  </si>
  <si>
    <t>ПМ. 02</t>
  </si>
  <si>
    <t>Осуществление кадастровых отношений</t>
  </si>
  <si>
    <t>КЭ6</t>
  </si>
  <si>
    <t>МДК.02.01</t>
  </si>
  <si>
    <t>Кадастры и кадастровая оцека земель</t>
  </si>
  <si>
    <t>02.01.01</t>
  </si>
  <si>
    <t>Правовое обеспечение кадастровой оценки земли</t>
  </si>
  <si>
    <t>02.01.02</t>
  </si>
  <si>
    <t>Кадастровый учет и межевание</t>
  </si>
  <si>
    <t>Учебная проктика (Подготовка документов для осуществления Государственного кадастрового учета недвижимого имущества)</t>
  </si>
  <si>
    <t>Практика по профилю</t>
  </si>
  <si>
    <t>3 нед.</t>
  </si>
  <si>
    <t>ПМ.03</t>
  </si>
  <si>
    <t>Картографо-геодезическое сопровождение ЗИО</t>
  </si>
  <si>
    <t xml:space="preserve">МДК. 03.01. </t>
  </si>
  <si>
    <t>Геодезия с основами картографии и черчения</t>
  </si>
  <si>
    <t>03.01.02</t>
  </si>
  <si>
    <t>Картографическое обоспечение ЗИО</t>
  </si>
  <si>
    <t>03.01.03</t>
  </si>
  <si>
    <t>Геодезическое сопровождение земельно-имущественных отношений</t>
  </si>
  <si>
    <t>МДК 03.02</t>
  </si>
  <si>
    <t>Геоинформационные системы</t>
  </si>
  <si>
    <t>Учебная практика (геодезическая)</t>
  </si>
  <si>
    <t>2 нед</t>
  </si>
  <si>
    <t>ПМ.04</t>
  </si>
  <si>
    <t>Определение стоимости недвижимиго имущества</t>
  </si>
  <si>
    <t>КЭ 6</t>
  </si>
  <si>
    <t>МДК. 04.01</t>
  </si>
  <si>
    <t>Оценка недвижимого имущества</t>
  </si>
  <si>
    <t>04.01.01</t>
  </si>
  <si>
    <t>Теоретическое обеспечение оценочной деятельности недвижимого имущества региона</t>
  </si>
  <si>
    <t>04.01.02</t>
  </si>
  <si>
    <t>Типологическое исследование объекта недвижимости</t>
  </si>
  <si>
    <t>04.01.03</t>
  </si>
  <si>
    <t>Выполнение технической документации в ПО AvtoCaD</t>
  </si>
  <si>
    <t>04.01.04</t>
  </si>
  <si>
    <t>Проектно-сметное обеспечение оценки недвижимости</t>
  </si>
  <si>
    <t>04.01.05</t>
  </si>
  <si>
    <t>Оценка влияния экологических факторов на стоимость недвижимости</t>
  </si>
  <si>
    <t>04.01.06</t>
  </si>
  <si>
    <t>Правовое обеспечение оценки недвижимости</t>
  </si>
  <si>
    <t>04.01.07</t>
  </si>
  <si>
    <t>Организация процесса оценки недвижимости</t>
  </si>
  <si>
    <t>04.01.08</t>
  </si>
  <si>
    <t>Экономическая оценка недвижимости</t>
  </si>
  <si>
    <t>Учебная практика (Маркетиноговое исследование рынка недвижимости</t>
  </si>
  <si>
    <t>практика по профилю специальности</t>
  </si>
  <si>
    <t>УП 00</t>
  </si>
  <si>
    <t>Учебная практика</t>
  </si>
  <si>
    <t>3 нед</t>
  </si>
  <si>
    <t xml:space="preserve">ПП 00 </t>
  </si>
  <si>
    <t>Производственная практика</t>
  </si>
  <si>
    <t>5 нед</t>
  </si>
  <si>
    <t>ПДП 00</t>
  </si>
  <si>
    <t>Производственная практика (преддипломная)</t>
  </si>
  <si>
    <t>4 нед</t>
  </si>
  <si>
    <t>дисциплин и МДК</t>
  </si>
  <si>
    <t>государственная (итоговая) аттестация</t>
  </si>
  <si>
    <t>учебной практики</t>
  </si>
  <si>
    <t>1. Программа базовой подготовки</t>
  </si>
  <si>
    <t>производст.практики</t>
  </si>
  <si>
    <t>1.1. Выпускная квалификационная работа</t>
  </si>
  <si>
    <t>преддипломной практ.</t>
  </si>
  <si>
    <t>Подготовка выпускной квалификационной работы  всего 4 недели</t>
  </si>
  <si>
    <t>экзаменов</t>
  </si>
  <si>
    <t>Защита выпускной квалификационной работы всего 2 недели</t>
  </si>
  <si>
    <r>
      <t xml:space="preserve">консультации </t>
    </r>
    <r>
      <rPr>
        <sz val="11"/>
        <rFont val="Times New Roman"/>
        <family val="1"/>
        <charset val="204"/>
      </rPr>
      <t>на учебную группу по 100 часов в год (всего 200 часов)</t>
    </r>
  </si>
  <si>
    <t>БД.00</t>
  </si>
  <si>
    <t xml:space="preserve">Родной язык </t>
  </si>
  <si>
    <t>БД.01</t>
  </si>
  <si>
    <t>БД.02</t>
  </si>
  <si>
    <t>БД.03</t>
  </si>
  <si>
    <t>БД.04</t>
  </si>
  <si>
    <t>БД.05</t>
  </si>
  <si>
    <t>БД.06</t>
  </si>
  <si>
    <t>БД.07</t>
  </si>
  <si>
    <t>БД.08</t>
  </si>
  <si>
    <t>Профильные дисциплины</t>
  </si>
  <si>
    <t>ПД 00</t>
  </si>
  <si>
    <t>ПД 01</t>
  </si>
  <si>
    <t>ПД 02</t>
  </si>
  <si>
    <t>ПД 03</t>
  </si>
  <si>
    <t>Дисциплины по выбору</t>
  </si>
  <si>
    <t>ДПВ.00</t>
  </si>
  <si>
    <t>ДПВ.01</t>
  </si>
  <si>
    <t>Основы научных знаний</t>
  </si>
  <si>
    <t>Основы профессиональной и проектной деятельности</t>
  </si>
  <si>
    <t>Проверка</t>
  </si>
  <si>
    <t>Рабочий учебный план 1 курс 2020-2021; 2 курс 2021-2022; 3 курс 2022-2023</t>
  </si>
  <si>
    <t>Строительное черчение</t>
  </si>
  <si>
    <t>04.01.09</t>
  </si>
  <si>
    <t>ОП.12</t>
  </si>
  <si>
    <t>ОП. 13</t>
  </si>
  <si>
    <t xml:space="preserve">ПМ 05 </t>
  </si>
  <si>
    <t>Замерщик на топографо-геодезических и маркшейдерских работах</t>
  </si>
  <si>
    <t>Автоматизированные системы обработки картографо-геодезических работ</t>
  </si>
  <si>
    <t>03.02.01</t>
  </si>
  <si>
    <t>МДК 05.01</t>
  </si>
  <si>
    <t>03.01.01</t>
  </si>
  <si>
    <t>01.01.01</t>
  </si>
  <si>
    <t>Топографическое черчение</t>
  </si>
  <si>
    <t>ДПВ 01.01</t>
  </si>
  <si>
    <t>ДПВ 01.02</t>
  </si>
  <si>
    <t>ДПВ 01.03</t>
  </si>
  <si>
    <t>ДПВ 01.04</t>
  </si>
  <si>
    <t>ДПВ 01.05</t>
  </si>
  <si>
    <t>СОГЛАСОВАНО</t>
  </si>
  <si>
    <r>
      <t>_________</t>
    </r>
    <r>
      <rPr>
        <sz val="12"/>
        <color theme="1"/>
        <rFont val="Times New Roman"/>
        <family val="1"/>
        <charset val="204"/>
      </rPr>
      <t>___ М.Н. Храмкова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</si>
</sst>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2">
    <xf numFmtId="0" fontId="0" fillId="0" borderId="0" xfId="0"/>
    <xf numFmtId="0" fontId="1" fillId="0" borderId="0" xfId="0" applyFont="1"/>
    <xf numFmtId="0" fontId="0" fillId="0" borderId="0" xfId="0" applyFont="1"/>
    <xf numFmtId="0" fontId="2" fillId="0" borderId="10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vertical="center"/>
    </xf>
    <xf numFmtId="0" fontId="3" fillId="2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vertical="center"/>
    </xf>
    <xf numFmtId="0" fontId="2" fillId="0" borderId="15" xfId="0" applyFont="1" applyFill="1" applyBorder="1" applyAlignment="1">
      <alignment horizontal="center" vertical="center"/>
    </xf>
    <xf numFmtId="0" fontId="3" fillId="6" borderId="15" xfId="0" applyFont="1" applyFill="1" applyBorder="1" applyAlignment="1">
      <alignment vertical="center"/>
    </xf>
    <xf numFmtId="0" fontId="3" fillId="6" borderId="15" xfId="0" applyFont="1" applyFill="1" applyBorder="1" applyAlignment="1">
      <alignment vertical="center" wrapText="1"/>
    </xf>
    <xf numFmtId="0" fontId="3" fillId="6" borderId="15" xfId="0" applyFont="1" applyFill="1" applyBorder="1" applyAlignment="1">
      <alignment horizontal="center" vertical="center"/>
    </xf>
    <xf numFmtId="0" fontId="0" fillId="6" borderId="0" xfId="0" applyFont="1" applyFill="1"/>
    <xf numFmtId="0" fontId="3" fillId="0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0" fontId="0" fillId="4" borderId="0" xfId="0" applyFont="1" applyFill="1"/>
    <xf numFmtId="0" fontId="0" fillId="8" borderId="0" xfId="0" applyFont="1" applyFill="1"/>
    <xf numFmtId="0" fontId="2" fillId="6" borderId="0" xfId="0" applyFont="1" applyFill="1" applyAlignment="1">
      <alignment horizontal="left"/>
    </xf>
    <xf numFmtId="0" fontId="2" fillId="0" borderId="15" xfId="0" applyFont="1" applyFill="1" applyBorder="1" applyAlignment="1">
      <alignment vertical="center" wrapText="1"/>
    </xf>
    <xf numFmtId="0" fontId="3" fillId="9" borderId="15" xfId="0" applyFont="1" applyFill="1" applyBorder="1" applyAlignment="1">
      <alignment vertical="center"/>
    </xf>
    <xf numFmtId="0" fontId="3" fillId="9" borderId="15" xfId="0" applyFont="1" applyFill="1" applyBorder="1" applyAlignment="1">
      <alignment vertical="center" wrapText="1" shrinkToFit="1"/>
    </xf>
    <xf numFmtId="0" fontId="3" fillId="9" borderId="15" xfId="0" applyFont="1" applyFill="1" applyBorder="1" applyAlignment="1">
      <alignment horizontal="center" vertical="center"/>
    </xf>
    <xf numFmtId="0" fontId="3" fillId="9" borderId="15" xfId="0" applyFont="1" applyFill="1" applyBorder="1" applyAlignment="1">
      <alignment vertical="center" wrapText="1"/>
    </xf>
    <xf numFmtId="0" fontId="3" fillId="10" borderId="15" xfId="0" applyFont="1" applyFill="1" applyBorder="1" applyAlignment="1">
      <alignment vertical="center"/>
    </xf>
    <xf numFmtId="0" fontId="3" fillId="10" borderId="15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 wrapText="1"/>
    </xf>
    <xf numFmtId="0" fontId="3" fillId="2" borderId="15" xfId="0" applyFont="1" applyFill="1" applyBorder="1" applyAlignment="1">
      <alignment vertical="center" wrapText="1"/>
    </xf>
    <xf numFmtId="0" fontId="0" fillId="2" borderId="0" xfId="0" applyFont="1" applyFill="1"/>
    <xf numFmtId="0" fontId="2" fillId="2" borderId="15" xfId="0" applyFont="1" applyFill="1" applyBorder="1" applyAlignment="1">
      <alignment vertical="center" wrapText="1"/>
    </xf>
    <xf numFmtId="0" fontId="3" fillId="10" borderId="15" xfId="0" applyFont="1" applyFill="1" applyBorder="1" applyAlignment="1">
      <alignment vertical="center" wrapText="1"/>
    </xf>
    <xf numFmtId="0" fontId="3" fillId="11" borderId="15" xfId="0" applyFont="1" applyFill="1" applyBorder="1" applyAlignment="1">
      <alignment vertical="center"/>
    </xf>
    <xf numFmtId="0" fontId="3" fillId="11" borderId="15" xfId="0" applyFont="1" applyFill="1" applyBorder="1" applyAlignment="1">
      <alignment vertical="center" wrapText="1"/>
    </xf>
    <xf numFmtId="0" fontId="2" fillId="11" borderId="15" xfId="0" applyFont="1" applyFill="1" applyBorder="1" applyAlignment="1">
      <alignment horizontal="left"/>
    </xf>
    <xf numFmtId="0" fontId="3" fillId="11" borderId="15" xfId="0" applyFont="1" applyFill="1" applyBorder="1" applyAlignment="1">
      <alignment horizontal="center" vertical="center"/>
    </xf>
    <xf numFmtId="0" fontId="3" fillId="11" borderId="1" xfId="0" applyFont="1" applyFill="1" applyBorder="1" applyAlignment="1">
      <alignment horizontal="center" vertical="center"/>
    </xf>
    <xf numFmtId="0" fontId="2" fillId="11" borderId="15" xfId="0" applyFont="1" applyFill="1" applyBorder="1" applyAlignment="1">
      <alignment horizontal="center" vertical="center"/>
    </xf>
    <xf numFmtId="0" fontId="2" fillId="11" borderId="16" xfId="0" applyFont="1" applyFill="1" applyBorder="1" applyAlignment="1">
      <alignment horizontal="center" vertical="center"/>
    </xf>
    <xf numFmtId="0" fontId="3" fillId="12" borderId="23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12" borderId="25" xfId="0" applyFont="1" applyFill="1" applyBorder="1" applyAlignment="1">
      <alignment horizontal="center" vertical="center"/>
    </xf>
    <xf numFmtId="0" fontId="3" fillId="2" borderId="28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2" fillId="12" borderId="16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vertical="center" wrapText="1" shrinkToFit="1"/>
    </xf>
    <xf numFmtId="0" fontId="2" fillId="0" borderId="1" xfId="0" applyFont="1" applyFill="1" applyBorder="1" applyAlignment="1">
      <alignment vertical="center"/>
    </xf>
    <xf numFmtId="0" fontId="2" fillId="0" borderId="8" xfId="0" applyFont="1" applyFill="1" applyBorder="1" applyAlignment="1">
      <alignment vertical="center"/>
    </xf>
    <xf numFmtId="0" fontId="3" fillId="6" borderId="16" xfId="0" applyFont="1" applyFill="1" applyBorder="1" applyAlignment="1">
      <alignment horizontal="center" vertical="center"/>
    </xf>
    <xf numFmtId="0" fontId="2" fillId="6" borderId="15" xfId="0" applyFont="1" applyFill="1" applyBorder="1" applyAlignment="1">
      <alignment horizontal="center" vertical="center"/>
    </xf>
    <xf numFmtId="49" fontId="2" fillId="2" borderId="15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vertical="center"/>
    </xf>
    <xf numFmtId="0" fontId="1" fillId="14" borderId="15" xfId="0" applyFont="1" applyFill="1" applyBorder="1"/>
    <xf numFmtId="0" fontId="3" fillId="2" borderId="8" xfId="0" applyFont="1" applyFill="1" applyBorder="1" applyAlignment="1">
      <alignment vertical="center"/>
    </xf>
    <xf numFmtId="0" fontId="3" fillId="2" borderId="26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3" fillId="3" borderId="3" xfId="0" applyFont="1" applyFill="1" applyBorder="1" applyAlignment="1">
      <alignment vertical="center"/>
    </xf>
    <xf numFmtId="0" fontId="3" fillId="3" borderId="3" xfId="0" applyFont="1" applyFill="1" applyBorder="1" applyAlignment="1">
      <alignment horizontal="center" vertical="center"/>
    </xf>
    <xf numFmtId="0" fontId="3" fillId="13" borderId="3" xfId="0" applyFont="1" applyFill="1" applyBorder="1" applyAlignment="1">
      <alignment horizontal="center" vertical="center"/>
    </xf>
    <xf numFmtId="0" fontId="3" fillId="13" borderId="4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vertical="center"/>
    </xf>
    <xf numFmtId="0" fontId="3" fillId="4" borderId="11" xfId="0" applyFont="1" applyFill="1" applyBorder="1" applyAlignment="1">
      <alignment vertical="center"/>
    </xf>
    <xf numFmtId="0" fontId="3" fillId="4" borderId="11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1" fillId="14" borderId="31" xfId="0" applyFont="1" applyFill="1" applyBorder="1"/>
    <xf numFmtId="0" fontId="3" fillId="4" borderId="1" xfId="0" applyFont="1" applyFill="1" applyBorder="1" applyAlignment="1">
      <alignment vertical="center"/>
    </xf>
    <xf numFmtId="0" fontId="3" fillId="4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vertical="center"/>
    </xf>
    <xf numFmtId="0" fontId="3" fillId="6" borderId="33" xfId="0" applyFont="1" applyFill="1" applyBorder="1" applyAlignment="1">
      <alignment vertical="center"/>
    </xf>
    <xf numFmtId="0" fontId="3" fillId="6" borderId="34" xfId="0" applyFont="1" applyFill="1" applyBorder="1" applyAlignment="1">
      <alignment vertical="center" wrapText="1"/>
    </xf>
    <xf numFmtId="0" fontId="3" fillId="6" borderId="34" xfId="0" applyFont="1" applyFill="1" applyBorder="1" applyAlignment="1">
      <alignment horizontal="center" vertical="center"/>
    </xf>
    <xf numFmtId="0" fontId="3" fillId="6" borderId="3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4" borderId="33" xfId="0" applyFont="1" applyFill="1" applyBorder="1" applyAlignment="1">
      <alignment vertical="center"/>
    </xf>
    <xf numFmtId="0" fontId="3" fillId="4" borderId="34" xfId="0" applyFont="1" applyFill="1" applyBorder="1" applyAlignment="1">
      <alignment vertical="center" wrapText="1"/>
    </xf>
    <xf numFmtId="0" fontId="3" fillId="4" borderId="34" xfId="0" applyFont="1" applyFill="1" applyBorder="1" applyAlignment="1">
      <alignment horizontal="center" vertical="center"/>
    </xf>
    <xf numFmtId="0" fontId="3" fillId="7" borderId="34" xfId="0" applyFont="1" applyFill="1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0" fontId="3" fillId="6" borderId="8" xfId="0" applyFont="1" applyFill="1" applyBorder="1" applyAlignment="1">
      <alignment vertical="center"/>
    </xf>
    <xf numFmtId="0" fontId="3" fillId="6" borderId="8" xfId="0" applyFont="1" applyFill="1" applyBorder="1" applyAlignment="1">
      <alignment vertical="center" wrapText="1"/>
    </xf>
    <xf numFmtId="0" fontId="3" fillId="6" borderId="8" xfId="0" applyFont="1" applyFill="1" applyBorder="1" applyAlignment="1">
      <alignment horizontal="center" vertical="center"/>
    </xf>
    <xf numFmtId="0" fontId="3" fillId="8" borderId="33" xfId="0" applyFont="1" applyFill="1" applyBorder="1" applyAlignment="1">
      <alignment vertical="center"/>
    </xf>
    <xf numFmtId="0" fontId="3" fillId="8" borderId="34" xfId="0" applyFont="1" applyFill="1" applyBorder="1" applyAlignment="1">
      <alignment vertical="center"/>
    </xf>
    <xf numFmtId="0" fontId="3" fillId="8" borderId="34" xfId="0" applyFont="1" applyFill="1" applyBorder="1" applyAlignment="1">
      <alignment horizontal="center" vertical="center"/>
    </xf>
    <xf numFmtId="0" fontId="3" fillId="8" borderId="35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/>
    </xf>
    <xf numFmtId="0" fontId="2" fillId="2" borderId="8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2" fillId="13" borderId="33" xfId="0" applyFont="1" applyFill="1" applyBorder="1" applyAlignment="1">
      <alignment vertical="center"/>
    </xf>
    <xf numFmtId="0" fontId="2" fillId="13" borderId="34" xfId="0" applyFont="1" applyFill="1" applyBorder="1" applyAlignment="1">
      <alignment vertical="center"/>
    </xf>
    <xf numFmtId="0" fontId="2" fillId="13" borderId="34" xfId="0" applyFont="1" applyFill="1" applyBorder="1" applyAlignment="1">
      <alignment horizontal="center" vertical="center"/>
    </xf>
    <xf numFmtId="0" fontId="3" fillId="13" borderId="34" xfId="0" applyFont="1" applyFill="1" applyBorder="1" applyAlignment="1">
      <alignment horizontal="center" vertical="center"/>
    </xf>
    <xf numFmtId="0" fontId="3" fillId="13" borderId="35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vertical="center"/>
    </xf>
    <xf numFmtId="0" fontId="2" fillId="5" borderId="34" xfId="0" applyFont="1" applyFill="1" applyBorder="1" applyAlignment="1">
      <alignment horizontal="left" vertical="center"/>
    </xf>
    <xf numFmtId="0" fontId="2" fillId="5" borderId="34" xfId="0" applyFont="1" applyFill="1" applyBorder="1" applyAlignment="1">
      <alignment horizontal="center" vertical="center"/>
    </xf>
    <xf numFmtId="0" fontId="2" fillId="5" borderId="36" xfId="0" applyFont="1" applyFill="1" applyBorder="1" applyAlignment="1">
      <alignment horizontal="center" vertical="center"/>
    </xf>
    <xf numFmtId="0" fontId="3" fillId="5" borderId="34" xfId="0" applyFont="1" applyFill="1" applyBorder="1" applyAlignment="1">
      <alignment horizontal="center" vertical="center"/>
    </xf>
    <xf numFmtId="0" fontId="3" fillId="5" borderId="35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vertical="center"/>
    </xf>
    <xf numFmtId="0" fontId="3" fillId="6" borderId="37" xfId="0" applyFont="1" applyFill="1" applyBorder="1" applyAlignment="1">
      <alignment vertical="center" wrapText="1"/>
    </xf>
    <xf numFmtId="0" fontId="3" fillId="6" borderId="37" xfId="0" applyFont="1" applyFill="1" applyBorder="1" applyAlignment="1">
      <alignment horizontal="center" vertical="center"/>
    </xf>
    <xf numFmtId="0" fontId="3" fillId="6" borderId="14" xfId="0" applyFont="1" applyFill="1" applyBorder="1" applyAlignment="1">
      <alignment horizontal="center" vertical="center"/>
    </xf>
    <xf numFmtId="0" fontId="5" fillId="0" borderId="0" xfId="0" applyFont="1"/>
    <xf numFmtId="0" fontId="4" fillId="0" borderId="0" xfId="0" applyFont="1" applyAlignment="1">
      <alignment horizontal="center"/>
    </xf>
    <xf numFmtId="0" fontId="2" fillId="0" borderId="5" xfId="0" applyFont="1" applyFill="1" applyBorder="1" applyAlignment="1">
      <alignment vertical="center"/>
    </xf>
    <xf numFmtId="0" fontId="2" fillId="0" borderId="13" xfId="0" applyFont="1" applyFill="1" applyBorder="1" applyAlignment="1">
      <alignment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3" fillId="12" borderId="20" xfId="0" applyFont="1" applyFill="1" applyBorder="1" applyAlignment="1">
      <alignment horizontal="center" vertical="center"/>
    </xf>
    <xf numFmtId="0" fontId="3" fillId="12" borderId="21" xfId="0" applyFont="1" applyFill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2" fillId="12" borderId="29" xfId="0" applyFont="1" applyFill="1" applyBorder="1" applyAlignment="1">
      <alignment horizontal="left"/>
    </xf>
    <xf numFmtId="0" fontId="2" fillId="12" borderId="30" xfId="0" applyFont="1" applyFill="1" applyBorder="1" applyAlignment="1">
      <alignment horizontal="left"/>
    </xf>
    <xf numFmtId="0" fontId="0" fillId="0" borderId="31" xfId="0" applyFont="1" applyBorder="1" applyAlignment="1">
      <alignment horizontal="center" vertical="center"/>
    </xf>
    <xf numFmtId="0" fontId="1" fillId="0" borderId="15" xfId="0" applyFont="1" applyBorder="1" applyAlignment="1"/>
    <xf numFmtId="0" fontId="3" fillId="12" borderId="17" xfId="0" applyFont="1" applyFill="1" applyBorder="1" applyAlignment="1">
      <alignment horizontal="left"/>
    </xf>
    <xf numFmtId="0" fontId="3" fillId="12" borderId="18" xfId="0" applyFont="1" applyFill="1" applyBorder="1" applyAlignment="1">
      <alignment horizontal="left"/>
    </xf>
    <xf numFmtId="0" fontId="3" fillId="12" borderId="19" xfId="0" applyFont="1" applyFill="1" applyBorder="1" applyAlignment="1">
      <alignment horizontal="left"/>
    </xf>
    <xf numFmtId="0" fontId="3" fillId="12" borderId="1" xfId="0" applyFont="1" applyFill="1" applyBorder="1" applyAlignment="1">
      <alignment horizontal="center" vertical="center"/>
    </xf>
    <xf numFmtId="0" fontId="3" fillId="12" borderId="26" xfId="0" applyFont="1" applyFill="1" applyBorder="1" applyAlignment="1">
      <alignment horizontal="center" vertical="center"/>
    </xf>
    <xf numFmtId="0" fontId="3" fillId="12" borderId="8" xfId="0" applyFont="1" applyFill="1" applyBorder="1" applyAlignment="1">
      <alignment horizontal="center" vertical="center"/>
    </xf>
    <xf numFmtId="0" fontId="3" fillId="12" borderId="24" xfId="0" applyFont="1" applyFill="1" applyBorder="1" applyAlignment="1">
      <alignment horizontal="left"/>
    </xf>
    <xf numFmtId="0" fontId="3" fillId="12" borderId="0" xfId="0" applyFont="1" applyFill="1" applyBorder="1" applyAlignment="1">
      <alignment horizontal="left"/>
    </xf>
    <xf numFmtId="0" fontId="3" fillId="12" borderId="25" xfId="0" applyFont="1" applyFill="1" applyBorder="1" applyAlignment="1">
      <alignment horizontal="left"/>
    </xf>
    <xf numFmtId="0" fontId="2" fillId="12" borderId="24" xfId="0" applyFont="1" applyFill="1" applyBorder="1" applyAlignment="1">
      <alignment horizontal="left"/>
    </xf>
    <xf numFmtId="0" fontId="2" fillId="12" borderId="0" xfId="0" applyFont="1" applyFill="1" applyBorder="1" applyAlignment="1">
      <alignment horizontal="left"/>
    </xf>
    <xf numFmtId="0" fontId="2" fillId="12" borderId="25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123\Desktop\&#1044;&#1086;&#1088;&#1072;&#1073;&#1086;&#1090;&#1082;&#1072;%20&#1056;&#1059;&#1055;\&#1047;&#1048;&#1054;\&#1056;&#1059;&#1055;\&#1056;&#1059;&#1055;%2009.02.04%202015-2016%20&#1091;&#1095;.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УП с разделами"/>
      <sheetName val="УП без разделов"/>
      <sheetName val="Лист3"/>
      <sheetName val="Лист2"/>
    </sheetNames>
    <sheetDataSet>
      <sheetData sheetId="0" refreshError="1"/>
      <sheetData sheetId="1" refreshError="1">
        <row r="4">
          <cell r="B4" t="str">
            <v>Всего часов по циклам ОПОП</v>
          </cell>
        </row>
        <row r="5">
          <cell r="B5" t="str">
            <v>Обязательная часть циклов ОПОП</v>
          </cell>
        </row>
        <row r="6">
          <cell r="A6" t="str">
            <v>ОГСЭ.00</v>
          </cell>
          <cell r="B6" t="str">
            <v>Общий гуманитарный и социально - экономический  цикл</v>
          </cell>
        </row>
        <row r="8">
          <cell r="A8" t="str">
            <v>ОГСЭ.01</v>
          </cell>
          <cell r="B8" t="str">
            <v>Основы философии</v>
          </cell>
        </row>
        <row r="9">
          <cell r="A9" t="str">
            <v>ОГСЭ.02</v>
          </cell>
          <cell r="B9" t="str">
            <v>История</v>
          </cell>
          <cell r="H9">
            <v>48</v>
          </cell>
          <cell r="I9">
            <v>48</v>
          </cell>
        </row>
        <row r="10">
          <cell r="A10" t="str">
            <v>ОГСЭ.03</v>
          </cell>
          <cell r="B10" t="str">
            <v>Иностранный язык</v>
          </cell>
        </row>
        <row r="11">
          <cell r="A11" t="str">
            <v>ОГСЭ.04</v>
          </cell>
          <cell r="B11" t="str">
            <v>Физическая культура</v>
          </cell>
        </row>
        <row r="12">
          <cell r="A12" t="str">
            <v>ЕН.00</v>
          </cell>
          <cell r="B12" t="str">
            <v>Математический и естественнонаучный цикл</v>
          </cell>
        </row>
        <row r="14">
          <cell r="A14" t="str">
            <v>ЕН.01</v>
          </cell>
        </row>
        <row r="15">
          <cell r="A15" t="str">
            <v>ЕН.02</v>
          </cell>
        </row>
        <row r="16">
          <cell r="A16" t="str">
            <v>ЕН.03</v>
          </cell>
        </row>
        <row r="17">
          <cell r="A17" t="str">
            <v>П.00</v>
          </cell>
          <cell r="B17" t="str">
            <v>Профессиональный цикл</v>
          </cell>
        </row>
        <row r="19">
          <cell r="A19" t="str">
            <v>ОП.00</v>
          </cell>
        </row>
        <row r="21">
          <cell r="A21" t="str">
            <v>ОП.01</v>
          </cell>
        </row>
        <row r="22">
          <cell r="A22" t="str">
            <v>ОП.02</v>
          </cell>
        </row>
        <row r="23">
          <cell r="A23" t="str">
            <v>ОП.03</v>
          </cell>
        </row>
        <row r="24">
          <cell r="A24" t="str">
            <v>ОП.04</v>
          </cell>
        </row>
        <row r="25">
          <cell r="A25" t="str">
            <v>ОП.05</v>
          </cell>
        </row>
        <row r="26">
          <cell r="A26" t="str">
            <v>ОП.06</v>
          </cell>
        </row>
        <row r="27">
          <cell r="A27" t="str">
            <v>ОП.07</v>
          </cell>
        </row>
        <row r="28">
          <cell r="A28" t="str">
            <v>ОП.08</v>
          </cell>
        </row>
        <row r="29">
          <cell r="A29" t="str">
            <v>ОП.09</v>
          </cell>
        </row>
        <row r="30">
          <cell r="A30" t="str">
            <v>ОП.10</v>
          </cell>
        </row>
        <row r="31">
          <cell r="A31" t="str">
            <v>ОП.11</v>
          </cell>
        </row>
        <row r="34">
          <cell r="A34" t="str">
            <v>ПМ.00</v>
          </cell>
          <cell r="B34" t="str">
            <v>Профессиональные модули</v>
          </cell>
        </row>
        <row r="36">
          <cell r="A36" t="str">
            <v>ПМ.01</v>
          </cell>
        </row>
        <row r="37">
          <cell r="A37" t="str">
            <v>МДК.01.01</v>
          </cell>
        </row>
      </sheetData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98"/>
  <sheetViews>
    <sheetView tabSelected="1" topLeftCell="A62" workbookViewId="0">
      <selection activeCell="A74" sqref="A74:XFD82"/>
    </sheetView>
  </sheetViews>
  <sheetFormatPr defaultRowHeight="15" x14ac:dyDescent="0.25"/>
  <cols>
    <col min="1" max="1" width="12.85546875" style="2" customWidth="1"/>
    <col min="2" max="2" width="29.85546875" style="2" customWidth="1"/>
    <col min="3" max="17" width="9.28515625" style="2" bestFit="1" customWidth="1"/>
    <col min="18" max="16384" width="9.140625" style="2"/>
  </cols>
  <sheetData>
    <row r="1" spans="1:17" s="1" customFormat="1" ht="15.75" thickBot="1" x14ac:dyDescent="0.3">
      <c r="A1" s="137" t="s">
        <v>151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7"/>
    </row>
    <row r="2" spans="1:17" ht="15.75" thickBot="1" x14ac:dyDescent="0.3">
      <c r="A2" s="138" t="s">
        <v>0</v>
      </c>
      <c r="B2" s="140" t="s">
        <v>1</v>
      </c>
      <c r="C2" s="142" t="s">
        <v>2</v>
      </c>
      <c r="D2" s="143"/>
      <c r="E2" s="144"/>
      <c r="F2" s="145" t="s">
        <v>3</v>
      </c>
      <c r="G2" s="140" t="s">
        <v>4</v>
      </c>
      <c r="H2" s="147" t="s">
        <v>5</v>
      </c>
      <c r="I2" s="148"/>
      <c r="J2" s="148"/>
      <c r="K2" s="149"/>
      <c r="L2" s="150" t="s">
        <v>6</v>
      </c>
      <c r="M2" s="151"/>
      <c r="N2" s="151"/>
      <c r="O2" s="151"/>
      <c r="P2" s="151"/>
      <c r="Q2" s="151"/>
    </row>
    <row r="3" spans="1:17" ht="60.75" thickBot="1" x14ac:dyDescent="0.3">
      <c r="A3" s="139"/>
      <c r="B3" s="141"/>
      <c r="C3" s="3" t="s">
        <v>7</v>
      </c>
      <c r="D3" s="4" t="s">
        <v>8</v>
      </c>
      <c r="E3" s="5" t="s">
        <v>9</v>
      </c>
      <c r="F3" s="146"/>
      <c r="G3" s="141"/>
      <c r="H3" s="6" t="s">
        <v>10</v>
      </c>
      <c r="I3" s="4" t="s">
        <v>11</v>
      </c>
      <c r="J3" s="4" t="s">
        <v>12</v>
      </c>
      <c r="K3" s="7" t="s">
        <v>13</v>
      </c>
      <c r="L3" s="8" t="s">
        <v>14</v>
      </c>
      <c r="M3" s="8" t="s">
        <v>15</v>
      </c>
      <c r="N3" s="8" t="s">
        <v>16</v>
      </c>
      <c r="O3" s="8" t="s">
        <v>17</v>
      </c>
      <c r="P3" s="8" t="s">
        <v>18</v>
      </c>
      <c r="Q3" s="8" t="s">
        <v>19</v>
      </c>
    </row>
    <row r="4" spans="1:17" ht="15.75" thickBot="1" x14ac:dyDescent="0.3">
      <c r="A4" s="74"/>
      <c r="B4" s="74"/>
      <c r="C4" s="75"/>
      <c r="D4" s="75"/>
      <c r="E4" s="75"/>
      <c r="F4" s="75">
        <f>F5+F27+F32+F36</f>
        <v>5292</v>
      </c>
      <c r="G4" s="75">
        <f>G27+G37+G53+G58+G64+G72</f>
        <v>965</v>
      </c>
      <c r="H4" s="75">
        <f>H27+H37+H53+H58+H64+H72</f>
        <v>1928</v>
      </c>
      <c r="I4" s="75"/>
      <c r="J4" s="75"/>
      <c r="K4" s="75"/>
      <c r="L4" s="75">
        <v>576</v>
      </c>
      <c r="M4" s="75">
        <v>828</v>
      </c>
      <c r="N4" s="75">
        <v>576</v>
      </c>
      <c r="O4" s="75">
        <v>720</v>
      </c>
      <c r="P4" s="75">
        <v>576</v>
      </c>
      <c r="Q4" s="75">
        <v>252</v>
      </c>
    </row>
    <row r="5" spans="1:17" x14ac:dyDescent="0.25">
      <c r="A5" s="78" t="s">
        <v>20</v>
      </c>
      <c r="B5" s="79" t="s">
        <v>21</v>
      </c>
      <c r="C5" s="80"/>
      <c r="D5" s="80"/>
      <c r="E5" s="80"/>
      <c r="F5" s="80">
        <f>F6+F15+F19</f>
        <v>2106</v>
      </c>
      <c r="G5" s="80">
        <f t="shared" ref="G5:M5" si="0">G6+G15+G19</f>
        <v>702</v>
      </c>
      <c r="H5" s="80">
        <f t="shared" si="0"/>
        <v>1404</v>
      </c>
      <c r="I5" s="80">
        <f t="shared" si="0"/>
        <v>987</v>
      </c>
      <c r="J5" s="80">
        <f t="shared" si="0"/>
        <v>417</v>
      </c>
      <c r="K5" s="80"/>
      <c r="L5" s="80">
        <f t="shared" si="0"/>
        <v>576</v>
      </c>
      <c r="M5" s="80">
        <f t="shared" si="0"/>
        <v>828</v>
      </c>
      <c r="N5" s="81">
        <f>N27+N32+N36</f>
        <v>576</v>
      </c>
      <c r="O5" s="81">
        <f t="shared" ref="O5:Q5" si="1">O27+O32+O36</f>
        <v>720</v>
      </c>
      <c r="P5" s="81">
        <f t="shared" si="1"/>
        <v>576</v>
      </c>
      <c r="Q5" s="82">
        <f t="shared" si="1"/>
        <v>252</v>
      </c>
    </row>
    <row r="6" spans="1:17" ht="15.75" thickBot="1" x14ac:dyDescent="0.3">
      <c r="A6" s="83" t="s">
        <v>130</v>
      </c>
      <c r="B6" s="84" t="s">
        <v>22</v>
      </c>
      <c r="C6" s="85"/>
      <c r="D6" s="85"/>
      <c r="E6" s="85"/>
      <c r="F6" s="85">
        <f>SUM(F7:F14)</f>
        <v>1111</v>
      </c>
      <c r="G6" s="85">
        <f t="shared" ref="G6:M6" si="2">SUM(G7:G14)</f>
        <v>369</v>
      </c>
      <c r="H6" s="85">
        <f t="shared" si="2"/>
        <v>742</v>
      </c>
      <c r="I6" s="85">
        <f t="shared" si="2"/>
        <v>453</v>
      </c>
      <c r="J6" s="85">
        <f t="shared" si="2"/>
        <v>289</v>
      </c>
      <c r="K6" s="85"/>
      <c r="L6" s="85">
        <f t="shared" si="2"/>
        <v>326</v>
      </c>
      <c r="M6" s="85">
        <f t="shared" si="2"/>
        <v>416</v>
      </c>
      <c r="N6" s="85"/>
      <c r="O6" s="85"/>
      <c r="P6" s="85"/>
      <c r="Q6" s="86"/>
    </row>
    <row r="7" spans="1:17" x14ac:dyDescent="0.25">
      <c r="A7" s="73" t="s">
        <v>132</v>
      </c>
      <c r="B7" s="65" t="s">
        <v>23</v>
      </c>
      <c r="C7" s="76">
        <v>1</v>
      </c>
      <c r="D7" s="76"/>
      <c r="E7" s="76"/>
      <c r="F7" s="76">
        <v>117</v>
      </c>
      <c r="G7" s="76">
        <v>39</v>
      </c>
      <c r="H7" s="76">
        <v>78</v>
      </c>
      <c r="I7" s="76">
        <v>78</v>
      </c>
      <c r="J7" s="76"/>
      <c r="K7" s="76"/>
      <c r="L7" s="76">
        <v>78</v>
      </c>
      <c r="M7" s="76"/>
      <c r="N7" s="77"/>
      <c r="O7" s="77"/>
      <c r="P7" s="77"/>
      <c r="Q7" s="77"/>
    </row>
    <row r="8" spans="1:17" x14ac:dyDescent="0.25">
      <c r="A8" s="9" t="s">
        <v>133</v>
      </c>
      <c r="B8" s="12" t="s">
        <v>24</v>
      </c>
      <c r="C8" s="13"/>
      <c r="D8" s="13">
        <v>2</v>
      </c>
      <c r="E8" s="13"/>
      <c r="F8" s="13">
        <v>176</v>
      </c>
      <c r="G8" s="13">
        <v>59</v>
      </c>
      <c r="H8" s="13">
        <v>117</v>
      </c>
      <c r="I8" s="13">
        <v>117</v>
      </c>
      <c r="J8" s="13"/>
      <c r="K8" s="13"/>
      <c r="L8" s="13"/>
      <c r="M8" s="13">
        <v>117</v>
      </c>
      <c r="N8" s="11"/>
      <c r="O8" s="11"/>
      <c r="P8" s="11"/>
      <c r="Q8" s="11"/>
    </row>
    <row r="9" spans="1:17" x14ac:dyDescent="0.25">
      <c r="A9" s="9" t="s">
        <v>134</v>
      </c>
      <c r="B9" s="12" t="s">
        <v>25</v>
      </c>
      <c r="C9" s="13"/>
      <c r="D9" s="13">
        <v>2</v>
      </c>
      <c r="E9" s="13"/>
      <c r="F9" s="13">
        <v>177</v>
      </c>
      <c r="G9" s="13">
        <v>59</v>
      </c>
      <c r="H9" s="13">
        <v>118</v>
      </c>
      <c r="I9" s="13"/>
      <c r="J9" s="13">
        <v>118</v>
      </c>
      <c r="K9" s="13"/>
      <c r="L9" s="13">
        <v>32</v>
      </c>
      <c r="M9" s="13">
        <v>86</v>
      </c>
      <c r="N9" s="11"/>
      <c r="O9" s="11"/>
      <c r="P9" s="11"/>
      <c r="Q9" s="11"/>
    </row>
    <row r="10" spans="1:17" x14ac:dyDescent="0.25">
      <c r="A10" s="9" t="s">
        <v>135</v>
      </c>
      <c r="B10" s="12" t="s">
        <v>26</v>
      </c>
      <c r="C10" s="13"/>
      <c r="D10" s="13">
        <v>1</v>
      </c>
      <c r="E10" s="13"/>
      <c r="F10" s="13">
        <v>172</v>
      </c>
      <c r="G10" s="13">
        <v>56</v>
      </c>
      <c r="H10" s="13">
        <v>116</v>
      </c>
      <c r="I10" s="13">
        <v>116</v>
      </c>
      <c r="J10" s="13"/>
      <c r="K10" s="13"/>
      <c r="L10" s="13">
        <v>116</v>
      </c>
      <c r="M10" s="13"/>
      <c r="N10" s="11"/>
      <c r="O10" s="11"/>
      <c r="P10" s="11"/>
      <c r="Q10" s="11"/>
    </row>
    <row r="11" spans="1:17" x14ac:dyDescent="0.25">
      <c r="A11" s="9" t="s">
        <v>136</v>
      </c>
      <c r="B11" s="12" t="s">
        <v>27</v>
      </c>
      <c r="C11" s="13"/>
      <c r="D11" s="13">
        <v>2</v>
      </c>
      <c r="E11" s="13"/>
      <c r="F11" s="13">
        <v>256</v>
      </c>
      <c r="G11" s="13">
        <v>85</v>
      </c>
      <c r="H11" s="13">
        <v>171</v>
      </c>
      <c r="I11" s="13"/>
      <c r="J11" s="13">
        <v>171</v>
      </c>
      <c r="K11" s="13"/>
      <c r="L11" s="13">
        <v>64</v>
      </c>
      <c r="M11" s="13">
        <v>107</v>
      </c>
      <c r="N11" s="11"/>
      <c r="O11" s="11"/>
      <c r="P11" s="11"/>
      <c r="Q11" s="11"/>
    </row>
    <row r="12" spans="1:17" x14ac:dyDescent="0.25">
      <c r="A12" s="9" t="s">
        <v>137</v>
      </c>
      <c r="B12" s="12" t="s">
        <v>28</v>
      </c>
      <c r="C12" s="13"/>
      <c r="D12" s="13">
        <v>2</v>
      </c>
      <c r="E12" s="13"/>
      <c r="F12" s="13">
        <v>105</v>
      </c>
      <c r="G12" s="13">
        <v>35</v>
      </c>
      <c r="H12" s="13">
        <v>70</v>
      </c>
      <c r="I12" s="13">
        <v>70</v>
      </c>
      <c r="J12" s="13"/>
      <c r="K12" s="13"/>
      <c r="L12" s="13"/>
      <c r="M12" s="13">
        <v>70</v>
      </c>
      <c r="N12" s="11"/>
      <c r="O12" s="11"/>
      <c r="P12" s="11"/>
      <c r="Q12" s="11"/>
    </row>
    <row r="13" spans="1:17" x14ac:dyDescent="0.25">
      <c r="A13" s="9" t="s">
        <v>138</v>
      </c>
      <c r="B13" s="12" t="s">
        <v>33</v>
      </c>
      <c r="C13" s="13"/>
      <c r="D13" s="13">
        <v>2</v>
      </c>
      <c r="E13" s="13"/>
      <c r="F13" s="13">
        <v>54</v>
      </c>
      <c r="G13" s="13">
        <v>18</v>
      </c>
      <c r="H13" s="13">
        <v>36</v>
      </c>
      <c r="I13" s="13">
        <v>36</v>
      </c>
      <c r="J13" s="13"/>
      <c r="K13" s="13"/>
      <c r="L13" s="13"/>
      <c r="M13" s="13">
        <v>36</v>
      </c>
      <c r="N13" s="11"/>
      <c r="O13" s="11"/>
      <c r="P13" s="11"/>
      <c r="Q13" s="11"/>
    </row>
    <row r="14" spans="1:17" ht="15.75" thickBot="1" x14ac:dyDescent="0.3">
      <c r="A14" s="96" t="s">
        <v>139</v>
      </c>
      <c r="B14" s="64" t="s">
        <v>131</v>
      </c>
      <c r="C14" s="61"/>
      <c r="D14" s="61">
        <v>1</v>
      </c>
      <c r="E14" s="61"/>
      <c r="F14" s="61">
        <v>54</v>
      </c>
      <c r="G14" s="61">
        <v>18</v>
      </c>
      <c r="H14" s="61">
        <v>36</v>
      </c>
      <c r="I14" s="61">
        <v>36</v>
      </c>
      <c r="J14" s="61"/>
      <c r="K14" s="61"/>
      <c r="L14" s="61">
        <v>36</v>
      </c>
      <c r="M14" s="61"/>
      <c r="N14" s="111"/>
      <c r="O14" s="111"/>
      <c r="P14" s="111"/>
      <c r="Q14" s="111"/>
    </row>
    <row r="15" spans="1:17" ht="15.75" thickBot="1" x14ac:dyDescent="0.3">
      <c r="A15" s="117" t="s">
        <v>141</v>
      </c>
      <c r="B15" s="118" t="s">
        <v>140</v>
      </c>
      <c r="C15" s="119"/>
      <c r="D15" s="119"/>
      <c r="E15" s="119"/>
      <c r="F15" s="119">
        <f>SUM(F16:F18)</f>
        <v>612</v>
      </c>
      <c r="G15" s="119">
        <f t="shared" ref="G15:M15" si="3">SUM(G16:G18)</f>
        <v>204</v>
      </c>
      <c r="H15" s="119">
        <f t="shared" si="3"/>
        <v>408</v>
      </c>
      <c r="I15" s="119">
        <f t="shared" si="3"/>
        <v>310</v>
      </c>
      <c r="J15" s="119">
        <f t="shared" si="3"/>
        <v>98</v>
      </c>
      <c r="K15" s="119"/>
      <c r="L15" s="119">
        <f t="shared" si="3"/>
        <v>170</v>
      </c>
      <c r="M15" s="119">
        <f t="shared" si="3"/>
        <v>238</v>
      </c>
      <c r="N15" s="120"/>
      <c r="O15" s="120"/>
      <c r="P15" s="120"/>
      <c r="Q15" s="121"/>
    </row>
    <row r="16" spans="1:17" x14ac:dyDescent="0.25">
      <c r="A16" s="112" t="s">
        <v>142</v>
      </c>
      <c r="B16" s="113" t="s">
        <v>34</v>
      </c>
      <c r="C16" s="50">
        <v>2</v>
      </c>
      <c r="D16" s="50">
        <v>1</v>
      </c>
      <c r="E16" s="50"/>
      <c r="F16" s="114">
        <v>351</v>
      </c>
      <c r="G16" s="76">
        <v>117</v>
      </c>
      <c r="H16" s="76">
        <v>234</v>
      </c>
      <c r="I16" s="76">
        <v>234</v>
      </c>
      <c r="J16" s="76"/>
      <c r="K16" s="76"/>
      <c r="L16" s="76">
        <v>84</v>
      </c>
      <c r="M16" s="115">
        <v>150</v>
      </c>
      <c r="N16" s="116"/>
      <c r="O16" s="116"/>
      <c r="P16" s="116"/>
      <c r="Q16" s="116"/>
    </row>
    <row r="17" spans="1:45" x14ac:dyDescent="0.25">
      <c r="A17" s="19" t="s">
        <v>143</v>
      </c>
      <c r="B17" s="56" t="s">
        <v>35</v>
      </c>
      <c r="C17" s="20"/>
      <c r="D17" s="20">
        <v>2</v>
      </c>
      <c r="E17" s="20"/>
      <c r="F17" s="57">
        <v>117</v>
      </c>
      <c r="G17" s="13">
        <v>39</v>
      </c>
      <c r="H17" s="58">
        <v>78</v>
      </c>
      <c r="I17" s="58">
        <v>14</v>
      </c>
      <c r="J17" s="59">
        <v>64</v>
      </c>
      <c r="K17" s="58"/>
      <c r="L17" s="58">
        <v>36</v>
      </c>
      <c r="M17" s="58">
        <v>42</v>
      </c>
      <c r="N17" s="10"/>
      <c r="O17" s="10"/>
      <c r="P17" s="10"/>
      <c r="Q17" s="10"/>
    </row>
    <row r="18" spans="1:45" ht="15.75" thickBot="1" x14ac:dyDescent="0.3">
      <c r="A18" s="97" t="s">
        <v>144</v>
      </c>
      <c r="B18" s="122" t="s">
        <v>36</v>
      </c>
      <c r="C18" s="69">
        <v>2</v>
      </c>
      <c r="D18" s="69">
        <v>1</v>
      </c>
      <c r="E18" s="69"/>
      <c r="F18" s="60">
        <v>144</v>
      </c>
      <c r="G18" s="61">
        <v>48</v>
      </c>
      <c r="H18" s="123">
        <v>96</v>
      </c>
      <c r="I18" s="123">
        <v>62</v>
      </c>
      <c r="J18" s="124">
        <v>34</v>
      </c>
      <c r="K18" s="123"/>
      <c r="L18" s="61">
        <v>50</v>
      </c>
      <c r="M18" s="61">
        <v>46</v>
      </c>
      <c r="N18" s="75"/>
      <c r="O18" s="75"/>
      <c r="P18" s="75"/>
      <c r="Q18" s="75"/>
    </row>
    <row r="19" spans="1:45" ht="15.75" thickBot="1" x14ac:dyDescent="0.3">
      <c r="A19" s="126" t="s">
        <v>146</v>
      </c>
      <c r="B19" s="127" t="s">
        <v>145</v>
      </c>
      <c r="C19" s="128"/>
      <c r="D19" s="128"/>
      <c r="E19" s="128"/>
      <c r="F19" s="129">
        <f>F20</f>
        <v>383</v>
      </c>
      <c r="G19" s="129">
        <f t="shared" ref="G19:M19" si="4">G20</f>
        <v>129</v>
      </c>
      <c r="H19" s="129">
        <f t="shared" si="4"/>
        <v>254</v>
      </c>
      <c r="I19" s="129">
        <f t="shared" si="4"/>
        <v>224</v>
      </c>
      <c r="J19" s="129">
        <f t="shared" si="4"/>
        <v>30</v>
      </c>
      <c r="K19" s="129"/>
      <c r="L19" s="129">
        <f t="shared" si="4"/>
        <v>80</v>
      </c>
      <c r="M19" s="129">
        <f t="shared" si="4"/>
        <v>174</v>
      </c>
      <c r="N19" s="130"/>
      <c r="O19" s="130"/>
      <c r="P19" s="130"/>
      <c r="Q19" s="131"/>
    </row>
    <row r="20" spans="1:45" x14ac:dyDescent="0.25">
      <c r="A20" s="112" t="s">
        <v>147</v>
      </c>
      <c r="B20" s="113" t="s">
        <v>148</v>
      </c>
      <c r="C20" s="50"/>
      <c r="D20" s="50">
        <v>2</v>
      </c>
      <c r="E20" s="50"/>
      <c r="F20" s="125">
        <f>SUM(F21:F25)</f>
        <v>383</v>
      </c>
      <c r="G20" s="125">
        <f t="shared" ref="G20:M20" si="5">SUM(G21:G25)</f>
        <v>129</v>
      </c>
      <c r="H20" s="125">
        <f t="shared" si="5"/>
        <v>254</v>
      </c>
      <c r="I20" s="125">
        <f t="shared" si="5"/>
        <v>224</v>
      </c>
      <c r="J20" s="125">
        <f t="shared" si="5"/>
        <v>30</v>
      </c>
      <c r="K20" s="125"/>
      <c r="L20" s="125">
        <f t="shared" si="5"/>
        <v>80</v>
      </c>
      <c r="M20" s="125">
        <f t="shared" si="5"/>
        <v>174</v>
      </c>
      <c r="N20" s="116"/>
      <c r="O20" s="116"/>
      <c r="P20" s="116"/>
      <c r="Q20" s="116"/>
    </row>
    <row r="21" spans="1:45" ht="30" x14ac:dyDescent="0.25">
      <c r="A21" s="19" t="s">
        <v>164</v>
      </c>
      <c r="B21" s="62" t="s">
        <v>149</v>
      </c>
      <c r="C21" s="20"/>
      <c r="D21" s="20">
        <v>1</v>
      </c>
      <c r="E21" s="20"/>
      <c r="F21" s="60">
        <v>56</v>
      </c>
      <c r="G21" s="61">
        <v>20</v>
      </c>
      <c r="H21" s="58">
        <v>36</v>
      </c>
      <c r="I21" s="58">
        <v>16</v>
      </c>
      <c r="J21" s="59">
        <v>20</v>
      </c>
      <c r="K21" s="58"/>
      <c r="L21" s="61">
        <v>36</v>
      </c>
      <c r="M21" s="61"/>
      <c r="N21" s="10"/>
      <c r="O21" s="10"/>
      <c r="P21" s="10"/>
      <c r="Q21" s="10"/>
    </row>
    <row r="22" spans="1:45" x14ac:dyDescent="0.25">
      <c r="A22" s="19" t="s">
        <v>165</v>
      </c>
      <c r="B22" s="62" t="s">
        <v>30</v>
      </c>
      <c r="C22" s="20"/>
      <c r="D22" s="20">
        <v>2</v>
      </c>
      <c r="E22" s="20"/>
      <c r="F22" s="60">
        <v>153</v>
      </c>
      <c r="G22" s="61">
        <v>51</v>
      </c>
      <c r="H22" s="58">
        <v>102</v>
      </c>
      <c r="I22" s="58">
        <v>102</v>
      </c>
      <c r="J22" s="59"/>
      <c r="K22" s="58"/>
      <c r="L22" s="61"/>
      <c r="M22" s="61">
        <v>102</v>
      </c>
      <c r="N22" s="10"/>
      <c r="O22" s="10"/>
      <c r="P22" s="10"/>
      <c r="Q22" s="10"/>
    </row>
    <row r="23" spans="1:45" x14ac:dyDescent="0.25">
      <c r="A23" s="19" t="s">
        <v>166</v>
      </c>
      <c r="B23" s="12" t="s">
        <v>29</v>
      </c>
      <c r="C23" s="20"/>
      <c r="D23" s="20">
        <v>1</v>
      </c>
      <c r="E23" s="20"/>
      <c r="F23" s="60">
        <v>66</v>
      </c>
      <c r="G23" s="61">
        <v>22</v>
      </c>
      <c r="H23" s="58">
        <v>44</v>
      </c>
      <c r="I23" s="58">
        <v>34</v>
      </c>
      <c r="J23" s="59">
        <v>10</v>
      </c>
      <c r="K23" s="58"/>
      <c r="L23" s="61">
        <v>44</v>
      </c>
      <c r="M23" s="61"/>
      <c r="N23" s="10"/>
      <c r="O23" s="10"/>
      <c r="P23" s="10"/>
      <c r="Q23" s="10"/>
    </row>
    <row r="24" spans="1:45" x14ac:dyDescent="0.25">
      <c r="A24" s="19" t="s">
        <v>167</v>
      </c>
      <c r="B24" s="12" t="s">
        <v>31</v>
      </c>
      <c r="C24" s="13"/>
      <c r="D24" s="13">
        <v>2</v>
      </c>
      <c r="E24" s="13"/>
      <c r="F24" s="13">
        <v>54</v>
      </c>
      <c r="G24" s="13">
        <v>18</v>
      </c>
      <c r="H24" s="13">
        <v>36</v>
      </c>
      <c r="I24" s="13">
        <v>36</v>
      </c>
      <c r="J24" s="13"/>
      <c r="K24" s="13"/>
      <c r="L24" s="13"/>
      <c r="M24" s="13">
        <v>36</v>
      </c>
      <c r="N24" s="10"/>
      <c r="O24" s="10"/>
      <c r="P24" s="10"/>
      <c r="Q24" s="10"/>
    </row>
    <row r="25" spans="1:45" x14ac:dyDescent="0.25">
      <c r="A25" s="19" t="s">
        <v>168</v>
      </c>
      <c r="B25" s="12" t="s">
        <v>32</v>
      </c>
      <c r="C25" s="13"/>
      <c r="D25" s="13">
        <v>2</v>
      </c>
      <c r="E25" s="13"/>
      <c r="F25" s="13">
        <v>54</v>
      </c>
      <c r="G25" s="13">
        <v>18</v>
      </c>
      <c r="H25" s="13">
        <v>36</v>
      </c>
      <c r="I25" s="13">
        <v>36</v>
      </c>
      <c r="J25" s="13"/>
      <c r="K25" s="13"/>
      <c r="L25" s="13"/>
      <c r="M25" s="13">
        <v>36</v>
      </c>
      <c r="N25" s="10"/>
      <c r="O25" s="10"/>
      <c r="P25" s="10"/>
      <c r="Q25" s="10"/>
    </row>
    <row r="26" spans="1:45" ht="29.25" thickBot="1" x14ac:dyDescent="0.3">
      <c r="A26" s="88"/>
      <c r="B26" s="89" t="str">
        <f>'[1]УП с разделами'!B5</f>
        <v>Обязательная часть циклов ОПОП</v>
      </c>
      <c r="C26" s="90"/>
      <c r="D26" s="90"/>
      <c r="E26" s="90"/>
      <c r="F26" s="90">
        <f>F27+F32+F36</f>
        <v>3186</v>
      </c>
      <c r="G26" s="90">
        <f t="shared" ref="G26:K26" si="6">G27+G32+G36</f>
        <v>1062</v>
      </c>
      <c r="H26" s="90">
        <f t="shared" si="6"/>
        <v>2124</v>
      </c>
      <c r="I26" s="90">
        <f t="shared" si="6"/>
        <v>1134</v>
      </c>
      <c r="J26" s="90">
        <f t="shared" si="6"/>
        <v>852</v>
      </c>
      <c r="K26" s="90">
        <f t="shared" si="6"/>
        <v>60</v>
      </c>
      <c r="L26" s="90"/>
      <c r="M26" s="90"/>
      <c r="N26" s="90"/>
      <c r="O26" s="90"/>
      <c r="P26" s="90"/>
      <c r="Q26" s="90"/>
      <c r="R26" s="159" t="s">
        <v>150</v>
      </c>
      <c r="S26" s="159"/>
    </row>
    <row r="27" spans="1:45" s="17" customFormat="1" ht="48.75" customHeight="1" thickBot="1" x14ac:dyDescent="0.3">
      <c r="A27" s="92" t="str">
        <f>'[1]УП с разделами'!A6</f>
        <v>ОГСЭ.00</v>
      </c>
      <c r="B27" s="93" t="str">
        <f>'[1]УП с разделами'!B6</f>
        <v>Общий гуманитарный и социально - экономический  цикл</v>
      </c>
      <c r="C27" s="94"/>
      <c r="D27" s="94"/>
      <c r="E27" s="94"/>
      <c r="F27" s="94">
        <f>SUM(F28:F31)</f>
        <v>498</v>
      </c>
      <c r="G27" s="94">
        <f>SUM(G28:G31)</f>
        <v>166</v>
      </c>
      <c r="H27" s="94">
        <f>SUM(H28:H31)</f>
        <v>332</v>
      </c>
      <c r="I27" s="94">
        <f>SUM(I28:I31)</f>
        <v>104</v>
      </c>
      <c r="J27" s="94">
        <f>SUM(J28:J31)</f>
        <v>228</v>
      </c>
      <c r="K27" s="94"/>
      <c r="L27" s="94"/>
      <c r="M27" s="94"/>
      <c r="N27" s="94">
        <f>SUM(N28:N31)</f>
        <v>140</v>
      </c>
      <c r="O27" s="94">
        <f>SUM(O28:O31)</f>
        <v>110</v>
      </c>
      <c r="P27" s="94">
        <f>SUM(P28:P31)</f>
        <v>82</v>
      </c>
      <c r="Q27" s="95"/>
      <c r="R27" s="87">
        <f>F27+F32+F36</f>
        <v>3186</v>
      </c>
      <c r="S27" s="72">
        <f>H27+H32+H36</f>
        <v>2124</v>
      </c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</row>
    <row r="28" spans="1:45" x14ac:dyDescent="0.25">
      <c r="A28" s="91" t="str">
        <f>'[1]УП с разделами'!A8</f>
        <v>ОГСЭ.01</v>
      </c>
      <c r="B28" s="65" t="str">
        <f>'[1]УП с разделами'!B8</f>
        <v>Основы философии</v>
      </c>
      <c r="C28" s="76"/>
      <c r="D28" s="76">
        <v>4</v>
      </c>
      <c r="E28" s="76"/>
      <c r="F28" s="76">
        <v>58</v>
      </c>
      <c r="G28" s="76">
        <v>10</v>
      </c>
      <c r="H28" s="76">
        <v>48</v>
      </c>
      <c r="I28" s="76">
        <v>48</v>
      </c>
      <c r="J28" s="76"/>
      <c r="K28" s="76"/>
      <c r="L28" s="76"/>
      <c r="M28" s="76"/>
      <c r="N28" s="76"/>
      <c r="P28" s="76">
        <v>48</v>
      </c>
      <c r="Q28" s="76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</row>
    <row r="29" spans="1:45" x14ac:dyDescent="0.25">
      <c r="A29" s="18" t="str">
        <f>'[1]УП с разделами'!A9</f>
        <v>ОГСЭ.02</v>
      </c>
      <c r="B29" s="12" t="str">
        <f>'[1]УП с разделами'!B9</f>
        <v>История</v>
      </c>
      <c r="C29" s="13"/>
      <c r="D29" s="13">
        <v>3</v>
      </c>
      <c r="E29" s="13"/>
      <c r="F29" s="13">
        <v>58</v>
      </c>
      <c r="G29" s="13">
        <v>10</v>
      </c>
      <c r="H29" s="13">
        <f>'[1]УП с разделами'!H9</f>
        <v>48</v>
      </c>
      <c r="I29" s="13">
        <f>'[1]УП с разделами'!I9</f>
        <v>48</v>
      </c>
      <c r="J29" s="13"/>
      <c r="K29" s="13"/>
      <c r="L29" s="13"/>
      <c r="M29" s="13"/>
      <c r="N29" s="13">
        <v>48</v>
      </c>
      <c r="O29" s="13"/>
      <c r="P29" s="13"/>
      <c r="Q29" s="1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</row>
    <row r="30" spans="1:45" x14ac:dyDescent="0.25">
      <c r="A30" s="18" t="str">
        <f>'[1]УП с разделами'!A10</f>
        <v>ОГСЭ.03</v>
      </c>
      <c r="B30" s="12" t="str">
        <f>'[1]УП с разделами'!B10</f>
        <v>Иностранный язык</v>
      </c>
      <c r="C30" s="13"/>
      <c r="D30" s="13">
        <v>4</v>
      </c>
      <c r="E30" s="13"/>
      <c r="F30" s="13">
        <v>146</v>
      </c>
      <c r="G30" s="13">
        <v>28</v>
      </c>
      <c r="H30" s="13">
        <v>118</v>
      </c>
      <c r="I30" s="13"/>
      <c r="J30" s="13">
        <v>118</v>
      </c>
      <c r="K30" s="13"/>
      <c r="L30" s="13"/>
      <c r="M30" s="13"/>
      <c r="N30" s="13">
        <v>58</v>
      </c>
      <c r="O30" s="13">
        <v>60</v>
      </c>
      <c r="P30" s="13"/>
      <c r="Q30" s="1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</row>
    <row r="31" spans="1:45" ht="15.75" thickBot="1" x14ac:dyDescent="0.3">
      <c r="A31" s="96" t="str">
        <f>'[1]УП с разделами'!A11</f>
        <v>ОГСЭ.04</v>
      </c>
      <c r="B31" s="97" t="str">
        <f>'[1]УП с разделами'!B11</f>
        <v>Физическая культура</v>
      </c>
      <c r="C31" s="69"/>
      <c r="D31" s="69">
        <v>5</v>
      </c>
      <c r="E31" s="69"/>
      <c r="F31" s="69">
        <v>236</v>
      </c>
      <c r="G31" s="69">
        <v>118</v>
      </c>
      <c r="H31" s="69">
        <v>118</v>
      </c>
      <c r="I31" s="69">
        <v>8</v>
      </c>
      <c r="J31" s="69">
        <v>110</v>
      </c>
      <c r="K31" s="69"/>
      <c r="L31" s="69"/>
      <c r="M31" s="69"/>
      <c r="N31" s="69">
        <v>34</v>
      </c>
      <c r="O31" s="69">
        <v>50</v>
      </c>
      <c r="P31" s="69">
        <v>34</v>
      </c>
      <c r="Q31" s="69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</row>
    <row r="32" spans="1:45" s="21" customFormat="1" ht="29.25" thickBot="1" x14ac:dyDescent="0.3">
      <c r="A32" s="98" t="str">
        <f>'[1]УП с разделами'!A12</f>
        <v>ЕН.00</v>
      </c>
      <c r="B32" s="99" t="str">
        <f>'[1]УП с разделами'!B12</f>
        <v>Математический и естественнонаучный цикл</v>
      </c>
      <c r="C32" s="100"/>
      <c r="D32" s="100"/>
      <c r="E32" s="100"/>
      <c r="F32" s="100">
        <f>SUM(F33:F35)</f>
        <v>174</v>
      </c>
      <c r="G32" s="100">
        <f>SUM(G33:G35)</f>
        <v>58</v>
      </c>
      <c r="H32" s="100">
        <f>SUM(H33:H35)</f>
        <v>116</v>
      </c>
      <c r="I32" s="100">
        <f>SUM(I33:I35)</f>
        <v>60</v>
      </c>
      <c r="J32" s="101">
        <v>56</v>
      </c>
      <c r="K32" s="100"/>
      <c r="L32" s="100"/>
      <c r="M32" s="100"/>
      <c r="N32" s="100">
        <f>SUM(N33:N35)</f>
        <v>84</v>
      </c>
      <c r="O32" s="100">
        <v>32</v>
      </c>
      <c r="P32" s="100"/>
      <c r="Q32" s="102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</row>
    <row r="33" spans="1:45" x14ac:dyDescent="0.25">
      <c r="A33" s="91" t="str">
        <f>'[1]УП с разделами'!A14</f>
        <v>ЕН.01</v>
      </c>
      <c r="B33" s="65" t="s">
        <v>34</v>
      </c>
      <c r="C33" s="76"/>
      <c r="D33" s="76">
        <v>3</v>
      </c>
      <c r="E33" s="76"/>
      <c r="F33" s="76">
        <v>60</v>
      </c>
      <c r="G33" s="76">
        <v>20</v>
      </c>
      <c r="H33" s="76">
        <v>40</v>
      </c>
      <c r="I33" s="76">
        <v>20</v>
      </c>
      <c r="J33" s="50">
        <v>20</v>
      </c>
      <c r="K33" s="76"/>
      <c r="L33" s="76"/>
      <c r="M33" s="76"/>
      <c r="N33" s="76">
        <v>40</v>
      </c>
      <c r="O33" s="76"/>
      <c r="P33" s="76"/>
      <c r="Q33" s="76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</row>
    <row r="34" spans="1:45" ht="30" x14ac:dyDescent="0.25">
      <c r="A34" s="18" t="str">
        <f>'[1]УП с разделами'!A15</f>
        <v>ЕН.02</v>
      </c>
      <c r="B34" s="24" t="s">
        <v>37</v>
      </c>
      <c r="C34" s="13"/>
      <c r="D34" s="13">
        <v>3</v>
      </c>
      <c r="E34" s="13"/>
      <c r="F34" s="13">
        <v>66</v>
      </c>
      <c r="G34" s="13">
        <v>22</v>
      </c>
      <c r="H34" s="13">
        <v>44</v>
      </c>
      <c r="I34" s="13">
        <v>8</v>
      </c>
      <c r="J34" s="20">
        <v>36</v>
      </c>
      <c r="K34" s="13"/>
      <c r="L34" s="13"/>
      <c r="M34" s="13"/>
      <c r="N34" s="13">
        <v>44</v>
      </c>
      <c r="O34" s="13"/>
      <c r="P34" s="13"/>
      <c r="Q34" s="1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</row>
    <row r="35" spans="1:45" ht="30.75" thickBot="1" x14ac:dyDescent="0.3">
      <c r="A35" s="96" t="str">
        <f>'[1]УП с разделами'!A16</f>
        <v>ЕН.03</v>
      </c>
      <c r="B35" s="103" t="s">
        <v>38</v>
      </c>
      <c r="C35" s="69"/>
      <c r="D35" s="69">
        <v>4</v>
      </c>
      <c r="E35" s="69"/>
      <c r="F35" s="69">
        <v>48</v>
      </c>
      <c r="G35" s="69">
        <v>16</v>
      </c>
      <c r="H35" s="69">
        <v>32</v>
      </c>
      <c r="I35" s="61">
        <v>32</v>
      </c>
      <c r="J35" s="61">
        <v>0</v>
      </c>
      <c r="K35" s="69"/>
      <c r="L35" s="69"/>
      <c r="M35" s="69"/>
      <c r="N35" s="69"/>
      <c r="O35" s="69">
        <v>32</v>
      </c>
      <c r="P35" s="69"/>
      <c r="Q35" s="69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</row>
    <row r="36" spans="1:45" s="22" customFormat="1" ht="15.75" thickBot="1" x14ac:dyDescent="0.3">
      <c r="A36" s="107" t="str">
        <f>'[1]УП с разделами'!A17</f>
        <v>П.00</v>
      </c>
      <c r="B36" s="108" t="str">
        <f>'[1]УП с разделами'!B17</f>
        <v>Профессиональный цикл</v>
      </c>
      <c r="C36" s="109"/>
      <c r="D36" s="109"/>
      <c r="E36" s="109"/>
      <c r="F36" s="109">
        <f>F37+F52</f>
        <v>2514</v>
      </c>
      <c r="G36" s="109">
        <f t="shared" ref="G36:Q36" si="7">G37+G52</f>
        <v>838</v>
      </c>
      <c r="H36" s="109">
        <f>H37+H53+H58+H64+H72+H85</f>
        <v>1676</v>
      </c>
      <c r="I36" s="109">
        <f t="shared" si="7"/>
        <v>970</v>
      </c>
      <c r="J36" s="109">
        <f t="shared" si="7"/>
        <v>568</v>
      </c>
      <c r="K36" s="109">
        <f t="shared" si="7"/>
        <v>60</v>
      </c>
      <c r="L36" s="109"/>
      <c r="M36" s="109"/>
      <c r="N36" s="109">
        <f t="shared" si="7"/>
        <v>352</v>
      </c>
      <c r="O36" s="109">
        <f t="shared" si="7"/>
        <v>578</v>
      </c>
      <c r="P36" s="109">
        <f t="shared" si="7"/>
        <v>494</v>
      </c>
      <c r="Q36" s="110">
        <f t="shared" si="7"/>
        <v>252</v>
      </c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</row>
    <row r="37" spans="1:45" s="17" customFormat="1" ht="29.25" thickBot="1" x14ac:dyDescent="0.3">
      <c r="A37" s="132" t="str">
        <f>'[1]УП с разделами'!A19</f>
        <v>ОП.00</v>
      </c>
      <c r="B37" s="133" t="s">
        <v>39</v>
      </c>
      <c r="C37" s="134"/>
      <c r="D37" s="134"/>
      <c r="E37" s="134"/>
      <c r="F37" s="134">
        <f>SUM(F38:F51)</f>
        <v>1040</v>
      </c>
      <c r="G37" s="134">
        <f t="shared" ref="G37:Q37" si="8">SUM(G38:G51)</f>
        <v>348</v>
      </c>
      <c r="H37" s="134">
        <f>SUM(H38:H51)</f>
        <v>692</v>
      </c>
      <c r="I37" s="134">
        <f t="shared" si="8"/>
        <v>464</v>
      </c>
      <c r="J37" s="134">
        <f t="shared" si="8"/>
        <v>208</v>
      </c>
      <c r="K37" s="134">
        <f t="shared" si="8"/>
        <v>20</v>
      </c>
      <c r="L37" s="134"/>
      <c r="M37" s="134"/>
      <c r="N37" s="134">
        <f t="shared" si="8"/>
        <v>320</v>
      </c>
      <c r="O37" s="134">
        <f t="shared" si="8"/>
        <v>170</v>
      </c>
      <c r="P37" s="134">
        <f t="shared" si="8"/>
        <v>130</v>
      </c>
      <c r="Q37" s="135">
        <f t="shared" si="8"/>
        <v>72</v>
      </c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</row>
    <row r="38" spans="1:45" x14ac:dyDescent="0.25">
      <c r="A38" s="91" t="str">
        <f>'[1]УП с разделами'!A21</f>
        <v>ОП.01</v>
      </c>
      <c r="B38" s="65" t="s">
        <v>40</v>
      </c>
      <c r="C38" s="76">
        <v>3</v>
      </c>
      <c r="D38" s="76"/>
      <c r="E38" s="76"/>
      <c r="F38" s="76">
        <v>84</v>
      </c>
      <c r="G38" s="76">
        <v>28</v>
      </c>
      <c r="H38" s="76">
        <v>56</v>
      </c>
      <c r="I38" s="76">
        <v>44</v>
      </c>
      <c r="J38" s="76">
        <v>12</v>
      </c>
      <c r="K38" s="76"/>
      <c r="L38" s="76"/>
      <c r="M38" s="76"/>
      <c r="N38" s="76">
        <v>56</v>
      </c>
      <c r="O38" s="76"/>
      <c r="P38" s="76"/>
      <c r="Q38" s="76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</row>
    <row r="39" spans="1:45" x14ac:dyDescent="0.25">
      <c r="A39" s="18" t="str">
        <f>'[1]УП с разделами'!A22</f>
        <v>ОП.02</v>
      </c>
      <c r="B39" s="12" t="s">
        <v>41</v>
      </c>
      <c r="C39" s="13"/>
      <c r="D39" s="13">
        <v>4</v>
      </c>
      <c r="E39" s="13">
        <v>4</v>
      </c>
      <c r="F39" s="13">
        <v>120</v>
      </c>
      <c r="G39" s="13">
        <v>40</v>
      </c>
      <c r="H39" s="13">
        <v>80</v>
      </c>
      <c r="I39" s="13">
        <v>46</v>
      </c>
      <c r="J39" s="13">
        <v>14</v>
      </c>
      <c r="K39" s="13">
        <v>20</v>
      </c>
      <c r="L39" s="13"/>
      <c r="M39" s="13"/>
      <c r="N39" s="13"/>
      <c r="O39" s="13">
        <v>80</v>
      </c>
      <c r="P39" s="13"/>
      <c r="Q39" s="13"/>
    </row>
    <row r="40" spans="1:45" x14ac:dyDescent="0.25">
      <c r="A40" s="18" t="str">
        <f>'[1]УП с разделами'!A23</f>
        <v>ОП.03</v>
      </c>
      <c r="B40" s="12" t="s">
        <v>42</v>
      </c>
      <c r="C40" s="13"/>
      <c r="D40" s="13">
        <v>3</v>
      </c>
      <c r="E40" s="13"/>
      <c r="F40" s="13">
        <v>87</v>
      </c>
      <c r="G40" s="13">
        <v>29</v>
      </c>
      <c r="H40" s="13">
        <v>58</v>
      </c>
      <c r="I40" s="13">
        <v>46</v>
      </c>
      <c r="J40" s="13">
        <v>12</v>
      </c>
      <c r="K40" s="13"/>
      <c r="L40" s="13"/>
      <c r="M40" s="13"/>
      <c r="N40" s="13">
        <v>58</v>
      </c>
      <c r="O40" s="13"/>
      <c r="P40" s="13"/>
      <c r="Q40" s="13"/>
    </row>
    <row r="41" spans="1:45" ht="30" x14ac:dyDescent="0.25">
      <c r="A41" s="18" t="str">
        <f>'[1]УП с разделами'!A24</f>
        <v>ОП.04</v>
      </c>
      <c r="B41" s="24" t="s">
        <v>43</v>
      </c>
      <c r="C41" s="13"/>
      <c r="D41" s="13">
        <v>3</v>
      </c>
      <c r="E41" s="13"/>
      <c r="F41" s="13">
        <v>87</v>
      </c>
      <c r="G41" s="13">
        <v>29</v>
      </c>
      <c r="H41" s="13">
        <v>58</v>
      </c>
      <c r="I41" s="13">
        <v>40</v>
      </c>
      <c r="J41" s="13">
        <v>18</v>
      </c>
      <c r="K41" s="13"/>
      <c r="L41" s="13"/>
      <c r="M41" s="13"/>
      <c r="N41" s="13">
        <v>58</v>
      </c>
      <c r="O41" s="13"/>
      <c r="P41" s="13"/>
      <c r="Q41" s="13"/>
    </row>
    <row r="42" spans="1:45" ht="30" x14ac:dyDescent="0.25">
      <c r="A42" s="18" t="str">
        <f>'[1]УП с разделами'!A25</f>
        <v>ОП.05</v>
      </c>
      <c r="B42" s="24" t="s">
        <v>44</v>
      </c>
      <c r="C42" s="13"/>
      <c r="D42" s="13">
        <v>3</v>
      </c>
      <c r="E42" s="13"/>
      <c r="F42" s="13">
        <v>48</v>
      </c>
      <c r="G42" s="13">
        <v>16</v>
      </c>
      <c r="H42" s="13">
        <v>32</v>
      </c>
      <c r="I42" s="13">
        <v>22</v>
      </c>
      <c r="J42" s="13">
        <v>10</v>
      </c>
      <c r="K42" s="13"/>
      <c r="L42" s="13"/>
      <c r="M42" s="13"/>
      <c r="N42" s="13">
        <v>32</v>
      </c>
      <c r="O42" s="13"/>
      <c r="P42" s="13"/>
      <c r="Q42" s="13"/>
    </row>
    <row r="43" spans="1:45" ht="45" x14ac:dyDescent="0.25">
      <c r="A43" s="18" t="str">
        <f>'[1]УП с разделами'!A26</f>
        <v>ОП.06</v>
      </c>
      <c r="B43" s="63" t="s">
        <v>45</v>
      </c>
      <c r="C43" s="13"/>
      <c r="D43" s="13">
        <v>5</v>
      </c>
      <c r="E43" s="13"/>
      <c r="F43" s="13">
        <v>51</v>
      </c>
      <c r="G43" s="13">
        <v>17</v>
      </c>
      <c r="H43" s="13">
        <v>34</v>
      </c>
      <c r="I43" s="13">
        <v>24</v>
      </c>
      <c r="J43" s="13">
        <v>10</v>
      </c>
      <c r="K43" s="13"/>
      <c r="L43" s="13"/>
      <c r="M43" s="13"/>
      <c r="N43" s="13"/>
      <c r="O43" s="13"/>
      <c r="P43" s="13">
        <v>34</v>
      </c>
      <c r="Q43" s="13"/>
    </row>
    <row r="44" spans="1:45" ht="30" x14ac:dyDescent="0.25">
      <c r="A44" s="18" t="str">
        <f>'[1]УП с разделами'!A27</f>
        <v>ОП.07</v>
      </c>
      <c r="B44" s="24" t="s">
        <v>46</v>
      </c>
      <c r="C44" s="13"/>
      <c r="D44" s="13">
        <v>4</v>
      </c>
      <c r="E44" s="13"/>
      <c r="F44" s="13">
        <v>87</v>
      </c>
      <c r="G44" s="13">
        <v>29</v>
      </c>
      <c r="H44" s="13">
        <v>58</v>
      </c>
      <c r="I44" s="13">
        <v>46</v>
      </c>
      <c r="J44" s="13">
        <v>12</v>
      </c>
      <c r="K44" s="13"/>
      <c r="L44" s="13"/>
      <c r="M44" s="13"/>
      <c r="N44" s="13"/>
      <c r="O44" s="13">
        <v>58</v>
      </c>
      <c r="P44" s="13"/>
      <c r="Q44" s="13"/>
    </row>
    <row r="45" spans="1:45" ht="30" x14ac:dyDescent="0.25">
      <c r="A45" s="18" t="str">
        <f>'[1]УП с разделами'!A28</f>
        <v>ОП.08</v>
      </c>
      <c r="B45" s="24" t="s">
        <v>47</v>
      </c>
      <c r="C45" s="13"/>
      <c r="D45" s="13">
        <v>3</v>
      </c>
      <c r="E45" s="13"/>
      <c r="F45" s="13">
        <v>72</v>
      </c>
      <c r="G45" s="13">
        <v>24</v>
      </c>
      <c r="H45" s="13">
        <v>48</v>
      </c>
      <c r="I45" s="13">
        <v>36</v>
      </c>
      <c r="J45" s="13">
        <v>12</v>
      </c>
      <c r="K45" s="13"/>
      <c r="L45" s="13"/>
      <c r="M45" s="13"/>
      <c r="N45" s="13">
        <v>48</v>
      </c>
      <c r="O45" s="13"/>
      <c r="P45" s="13"/>
      <c r="Q45" s="13"/>
    </row>
    <row r="46" spans="1:45" x14ac:dyDescent="0.25">
      <c r="A46" s="18" t="str">
        <f>'[1]УП с разделами'!A29</f>
        <v>ОП.09</v>
      </c>
      <c r="B46" s="24" t="s">
        <v>48</v>
      </c>
      <c r="C46" s="13"/>
      <c r="D46" s="13">
        <v>5</v>
      </c>
      <c r="E46" s="13"/>
      <c r="F46" s="13">
        <v>96</v>
      </c>
      <c r="G46" s="13">
        <v>32</v>
      </c>
      <c r="H46" s="13">
        <v>64</v>
      </c>
      <c r="I46" s="13">
        <v>34</v>
      </c>
      <c r="J46" s="13">
        <v>30</v>
      </c>
      <c r="K46" s="13"/>
      <c r="L46" s="13"/>
      <c r="M46" s="13"/>
      <c r="N46" s="13"/>
      <c r="O46" s="13"/>
      <c r="P46" s="13">
        <v>64</v>
      </c>
      <c r="Q46" s="13"/>
    </row>
    <row r="47" spans="1:45" ht="30" x14ac:dyDescent="0.25">
      <c r="A47" s="18" t="str">
        <f>'[1]УП с разделами'!A30</f>
        <v>ОП.10</v>
      </c>
      <c r="B47" s="24" t="s">
        <v>49</v>
      </c>
      <c r="C47" s="13"/>
      <c r="D47" s="13">
        <v>3</v>
      </c>
      <c r="E47" s="13"/>
      <c r="F47" s="13">
        <v>102</v>
      </c>
      <c r="G47" s="13">
        <v>34</v>
      </c>
      <c r="H47" s="13">
        <v>68</v>
      </c>
      <c r="I47" s="13">
        <v>38</v>
      </c>
      <c r="J47" s="13">
        <v>30</v>
      </c>
      <c r="K47" s="13"/>
      <c r="L47" s="13"/>
      <c r="M47" s="13"/>
      <c r="N47" s="13">
        <v>68</v>
      </c>
      <c r="O47" s="13"/>
      <c r="P47" s="13"/>
      <c r="Q47" s="13"/>
    </row>
    <row r="48" spans="1:45" ht="30" x14ac:dyDescent="0.25">
      <c r="A48" s="18" t="str">
        <f>'[1]УП с разделами'!A31</f>
        <v>ОП.11</v>
      </c>
      <c r="B48" s="24" t="s">
        <v>50</v>
      </c>
      <c r="C48" s="13"/>
      <c r="D48" s="13">
        <v>3</v>
      </c>
      <c r="E48" s="13"/>
      <c r="F48" s="13">
        <v>50</v>
      </c>
      <c r="G48" s="13">
        <v>18</v>
      </c>
      <c r="H48" s="13">
        <v>32</v>
      </c>
      <c r="I48" s="13">
        <v>20</v>
      </c>
      <c r="J48" s="13">
        <v>12</v>
      </c>
      <c r="K48" s="13"/>
      <c r="L48" s="13"/>
      <c r="M48" s="13"/>
      <c r="N48" s="13"/>
      <c r="O48" s="13">
        <v>32</v>
      </c>
      <c r="P48" s="13"/>
      <c r="Q48" s="13"/>
    </row>
    <row r="49" spans="1:40" ht="30" x14ac:dyDescent="0.25">
      <c r="A49" s="9" t="s">
        <v>154</v>
      </c>
      <c r="B49" s="34" t="s">
        <v>51</v>
      </c>
      <c r="C49" s="20"/>
      <c r="D49" s="20">
        <v>6</v>
      </c>
      <c r="E49" s="20"/>
      <c r="F49" s="20">
        <v>51</v>
      </c>
      <c r="G49" s="20">
        <v>17</v>
      </c>
      <c r="H49" s="20">
        <v>34</v>
      </c>
      <c r="I49" s="20">
        <v>22</v>
      </c>
      <c r="J49" s="20">
        <v>12</v>
      </c>
      <c r="K49" s="20"/>
      <c r="L49" s="20"/>
      <c r="M49" s="20"/>
      <c r="N49" s="20"/>
      <c r="O49" s="20"/>
      <c r="P49" s="20"/>
      <c r="Q49" s="20">
        <v>34</v>
      </c>
    </row>
    <row r="50" spans="1:40" x14ac:dyDescent="0.25">
      <c r="A50" s="9" t="s">
        <v>155</v>
      </c>
      <c r="B50" s="19" t="s">
        <v>53</v>
      </c>
      <c r="C50" s="20"/>
      <c r="D50" s="20">
        <v>5</v>
      </c>
      <c r="E50" s="20"/>
      <c r="F50" s="20">
        <v>48</v>
      </c>
      <c r="G50" s="20">
        <v>16</v>
      </c>
      <c r="H50" s="20">
        <v>32</v>
      </c>
      <c r="I50" s="20">
        <v>20</v>
      </c>
      <c r="J50" s="20">
        <v>12</v>
      </c>
      <c r="K50" s="20"/>
      <c r="L50" s="20"/>
      <c r="M50" s="20"/>
      <c r="N50" s="20"/>
      <c r="O50" s="20"/>
      <c r="P50" s="20">
        <v>32</v>
      </c>
      <c r="Q50" s="20"/>
    </row>
    <row r="51" spans="1:40" ht="15.75" thickBot="1" x14ac:dyDescent="0.3">
      <c r="A51" s="96" t="s">
        <v>52</v>
      </c>
      <c r="B51" s="97" t="s">
        <v>54</v>
      </c>
      <c r="C51" s="69"/>
      <c r="D51" s="69">
        <v>6</v>
      </c>
      <c r="E51" s="69"/>
      <c r="F51" s="69">
        <v>57</v>
      </c>
      <c r="G51" s="69">
        <v>19</v>
      </c>
      <c r="H51" s="69">
        <v>38</v>
      </c>
      <c r="I51" s="69">
        <v>26</v>
      </c>
      <c r="J51" s="69">
        <v>12</v>
      </c>
      <c r="K51" s="69"/>
      <c r="L51" s="69"/>
      <c r="M51" s="69"/>
      <c r="N51" s="69"/>
      <c r="O51" s="69"/>
      <c r="P51" s="69"/>
      <c r="Q51" s="69">
        <v>38</v>
      </c>
    </row>
    <row r="52" spans="1:40" s="22" customFormat="1" ht="15.75" thickBot="1" x14ac:dyDescent="0.3">
      <c r="A52" s="107" t="str">
        <f>'[1]УП с разделами'!A34</f>
        <v>ПМ.00</v>
      </c>
      <c r="B52" s="108" t="str">
        <f>'[1]УП с разделами'!B34</f>
        <v>Профессиональные модули</v>
      </c>
      <c r="C52" s="109"/>
      <c r="D52" s="109"/>
      <c r="E52" s="109"/>
      <c r="F52" s="109">
        <f>F53+F58+F64+F72+F85</f>
        <v>1474</v>
      </c>
      <c r="G52" s="109">
        <f>G53+G58+G64+G72+G85</f>
        <v>490</v>
      </c>
      <c r="H52" s="109">
        <f t="shared" ref="H52:O52" si="9">H53+H58+H64+H72</f>
        <v>904</v>
      </c>
      <c r="I52" s="109">
        <f t="shared" si="9"/>
        <v>506</v>
      </c>
      <c r="J52" s="109">
        <f t="shared" si="9"/>
        <v>360</v>
      </c>
      <c r="K52" s="109">
        <f t="shared" si="9"/>
        <v>40</v>
      </c>
      <c r="L52" s="109">
        <f t="shared" si="9"/>
        <v>0</v>
      </c>
      <c r="M52" s="109">
        <f t="shared" si="9"/>
        <v>0</v>
      </c>
      <c r="N52" s="109">
        <f t="shared" si="9"/>
        <v>32</v>
      </c>
      <c r="O52" s="109">
        <f t="shared" si="9"/>
        <v>408</v>
      </c>
      <c r="P52" s="109">
        <f>P58+P64+P72+P85</f>
        <v>364</v>
      </c>
      <c r="Q52" s="110">
        <f>Q53+Q58+Q64+Q72</f>
        <v>180</v>
      </c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</row>
    <row r="53" spans="1:40" ht="42.75" x14ac:dyDescent="0.25">
      <c r="A53" s="104" t="str">
        <f>'[1]УП с разделами'!A36</f>
        <v>ПМ.01</v>
      </c>
      <c r="B53" s="105" t="s">
        <v>55</v>
      </c>
      <c r="C53" s="23" t="s">
        <v>56</v>
      </c>
      <c r="D53" s="106"/>
      <c r="E53" s="106"/>
      <c r="F53" s="106">
        <v>153</v>
      </c>
      <c r="G53" s="106">
        <v>51</v>
      </c>
      <c r="H53" s="106">
        <v>102</v>
      </c>
      <c r="I53" s="106">
        <v>64</v>
      </c>
      <c r="J53" s="106">
        <v>38</v>
      </c>
      <c r="K53" s="106"/>
      <c r="L53" s="106"/>
      <c r="M53" s="106"/>
      <c r="N53" s="106">
        <f>N55+N56</f>
        <v>0</v>
      </c>
      <c r="O53" s="106">
        <f>O55+O56</f>
        <v>102</v>
      </c>
      <c r="P53" s="106">
        <f t="shared" ref="P53:Q53" si="10">P55+P56</f>
        <v>0</v>
      </c>
      <c r="Q53" s="106">
        <f t="shared" si="10"/>
        <v>0</v>
      </c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</row>
    <row r="54" spans="1:40" ht="28.5" x14ac:dyDescent="0.25">
      <c r="A54" s="18" t="str">
        <f>'[1]УП с разделами'!A37</f>
        <v>МДК.01.01</v>
      </c>
      <c r="B54" s="31" t="s">
        <v>57</v>
      </c>
      <c r="C54" s="11"/>
      <c r="D54" s="11">
        <v>4</v>
      </c>
      <c r="E54" s="11"/>
      <c r="F54" s="11">
        <v>153</v>
      </c>
      <c r="G54" s="11">
        <v>51</v>
      </c>
      <c r="H54" s="11">
        <v>102</v>
      </c>
      <c r="I54" s="11">
        <v>64</v>
      </c>
      <c r="J54" s="11">
        <v>38</v>
      </c>
      <c r="K54" s="11"/>
      <c r="L54" s="11"/>
      <c r="M54" s="11"/>
      <c r="N54" s="11"/>
      <c r="O54" s="11">
        <v>102</v>
      </c>
      <c r="P54" s="11"/>
      <c r="Q54" s="11"/>
    </row>
    <row r="55" spans="1:40" ht="29.25" hidden="1" customHeight="1" x14ac:dyDescent="0.25">
      <c r="A55" s="71" t="s">
        <v>162</v>
      </c>
      <c r="B55" s="24" t="s">
        <v>58</v>
      </c>
      <c r="C55" s="13"/>
      <c r="D55" s="13"/>
      <c r="E55" s="13"/>
      <c r="F55" s="13">
        <v>78</v>
      </c>
      <c r="G55" s="13">
        <v>26</v>
      </c>
      <c r="H55" s="13">
        <v>52</v>
      </c>
      <c r="I55" s="13">
        <v>32</v>
      </c>
      <c r="J55" s="13">
        <v>20</v>
      </c>
      <c r="K55" s="13"/>
      <c r="L55" s="13"/>
      <c r="M55" s="13"/>
      <c r="N55" s="13"/>
      <c r="O55" s="13">
        <v>52</v>
      </c>
      <c r="P55" s="13"/>
      <c r="Q55" s="13"/>
    </row>
    <row r="56" spans="1:40" ht="30" hidden="1" x14ac:dyDescent="0.25">
      <c r="A56" s="12" t="s">
        <v>59</v>
      </c>
      <c r="B56" s="24" t="s">
        <v>60</v>
      </c>
      <c r="C56" s="13"/>
      <c r="D56" s="13"/>
      <c r="E56" s="13"/>
      <c r="F56" s="13">
        <v>75</v>
      </c>
      <c r="G56" s="13">
        <v>25</v>
      </c>
      <c r="H56" s="13">
        <v>50</v>
      </c>
      <c r="I56" s="13">
        <v>32</v>
      </c>
      <c r="J56" s="13">
        <v>18</v>
      </c>
      <c r="K56" s="13"/>
      <c r="L56" s="13"/>
      <c r="M56" s="13"/>
      <c r="N56" s="13"/>
      <c r="O56" s="13">
        <v>50</v>
      </c>
      <c r="P56" s="13"/>
      <c r="Q56" s="13"/>
    </row>
    <row r="57" spans="1:40" ht="27.75" customHeight="1" x14ac:dyDescent="0.25">
      <c r="A57" s="25"/>
      <c r="B57" s="26" t="s">
        <v>61</v>
      </c>
      <c r="C57" s="27"/>
      <c r="D57" s="27"/>
      <c r="E57" s="27"/>
      <c r="F57" s="27"/>
      <c r="G57" s="27"/>
      <c r="H57" s="27">
        <v>36</v>
      </c>
      <c r="I57" s="27"/>
      <c r="J57" s="27"/>
      <c r="K57" s="27"/>
      <c r="L57" s="27"/>
      <c r="M57" s="27"/>
      <c r="N57" s="27"/>
      <c r="O57" s="27" t="s">
        <v>62</v>
      </c>
      <c r="P57" s="27"/>
      <c r="Q57" s="27"/>
    </row>
    <row r="58" spans="1:40" ht="28.5" x14ac:dyDescent="0.25">
      <c r="A58" s="14" t="s">
        <v>63</v>
      </c>
      <c r="B58" s="15" t="s">
        <v>64</v>
      </c>
      <c r="C58" s="16" t="s">
        <v>65</v>
      </c>
      <c r="D58" s="16"/>
      <c r="E58" s="16"/>
      <c r="F58" s="16">
        <v>174</v>
      </c>
      <c r="G58" s="16">
        <v>58</v>
      </c>
      <c r="H58" s="16">
        <v>116</v>
      </c>
      <c r="I58" s="16">
        <v>58</v>
      </c>
      <c r="J58" s="16">
        <v>38</v>
      </c>
      <c r="K58" s="16">
        <v>20</v>
      </c>
      <c r="L58" s="16"/>
      <c r="M58" s="16"/>
      <c r="N58" s="16">
        <f t="shared" ref="N58:O58" si="11">N60+N61</f>
        <v>0</v>
      </c>
      <c r="O58" s="16">
        <f t="shared" si="11"/>
        <v>0</v>
      </c>
      <c r="P58" s="16">
        <f>P60+P61</f>
        <v>116</v>
      </c>
      <c r="Q58" s="16">
        <f>Q60+Q61</f>
        <v>0</v>
      </c>
    </row>
    <row r="59" spans="1:40" ht="28.5" x14ac:dyDescent="0.25">
      <c r="A59" s="18" t="s">
        <v>66</v>
      </c>
      <c r="B59" s="31" t="s">
        <v>67</v>
      </c>
      <c r="C59" s="11">
        <v>5</v>
      </c>
      <c r="D59" s="11"/>
      <c r="E59" s="11">
        <v>5</v>
      </c>
      <c r="F59" s="10">
        <v>174</v>
      </c>
      <c r="G59" s="11">
        <v>58</v>
      </c>
      <c r="H59" s="11">
        <v>116</v>
      </c>
      <c r="I59" s="11">
        <v>58</v>
      </c>
      <c r="J59" s="11">
        <v>38</v>
      </c>
      <c r="K59" s="11">
        <v>20</v>
      </c>
      <c r="L59" s="11"/>
      <c r="M59" s="11"/>
      <c r="N59" s="11"/>
      <c r="O59" s="11"/>
      <c r="P59" s="11">
        <v>116</v>
      </c>
      <c r="Q59" s="11"/>
    </row>
    <row r="60" spans="1:40" ht="30" hidden="1" x14ac:dyDescent="0.25">
      <c r="A60" s="12" t="s">
        <v>68</v>
      </c>
      <c r="B60" s="24" t="s">
        <v>69</v>
      </c>
      <c r="C60" s="13"/>
      <c r="D60" s="13"/>
      <c r="E60" s="13"/>
      <c r="F60" s="20">
        <v>63</v>
      </c>
      <c r="G60" s="13">
        <v>21</v>
      </c>
      <c r="H60" s="13">
        <v>42</v>
      </c>
      <c r="I60" s="13">
        <v>28</v>
      </c>
      <c r="J60" s="13">
        <v>14</v>
      </c>
      <c r="K60" s="13"/>
      <c r="L60" s="11"/>
      <c r="M60" s="11"/>
      <c r="N60" s="11"/>
      <c r="O60" s="11"/>
      <c r="P60" s="13">
        <v>42</v>
      </c>
      <c r="Q60" s="11"/>
    </row>
    <row r="61" spans="1:40" hidden="1" x14ac:dyDescent="0.25">
      <c r="A61" s="12" t="s">
        <v>70</v>
      </c>
      <c r="B61" s="12" t="s">
        <v>71</v>
      </c>
      <c r="C61" s="13"/>
      <c r="D61" s="13"/>
      <c r="E61" s="13"/>
      <c r="F61" s="20">
        <v>111</v>
      </c>
      <c r="G61" s="13">
        <v>37</v>
      </c>
      <c r="H61" s="13">
        <v>74</v>
      </c>
      <c r="I61" s="13">
        <v>30</v>
      </c>
      <c r="J61" s="13">
        <v>24</v>
      </c>
      <c r="K61" s="13">
        <v>20</v>
      </c>
      <c r="L61" s="11"/>
      <c r="M61" s="11"/>
      <c r="N61" s="11"/>
      <c r="O61" s="11"/>
      <c r="P61" s="13">
        <v>74</v>
      </c>
      <c r="Q61" s="11"/>
    </row>
    <row r="62" spans="1:40" ht="90" customHeight="1" x14ac:dyDescent="0.25">
      <c r="A62" s="25"/>
      <c r="B62" s="28" t="s">
        <v>72</v>
      </c>
      <c r="C62" s="27"/>
      <c r="D62" s="27"/>
      <c r="E62" s="27"/>
      <c r="F62" s="27"/>
      <c r="G62" s="27"/>
      <c r="H62" s="27">
        <v>36</v>
      </c>
      <c r="I62" s="27"/>
      <c r="J62" s="27"/>
      <c r="K62" s="27"/>
      <c r="L62" s="27"/>
      <c r="M62" s="27"/>
      <c r="N62" s="27"/>
      <c r="O62" s="27"/>
      <c r="P62" s="27" t="s">
        <v>62</v>
      </c>
      <c r="Q62" s="27"/>
    </row>
    <row r="63" spans="1:40" x14ac:dyDescent="0.25">
      <c r="A63" s="29"/>
      <c r="B63" s="29" t="s">
        <v>73</v>
      </c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/>
      <c r="Q63" s="30" t="s">
        <v>74</v>
      </c>
    </row>
    <row r="64" spans="1:40" ht="28.5" x14ac:dyDescent="0.25">
      <c r="A64" s="14" t="s">
        <v>75</v>
      </c>
      <c r="B64" s="15" t="s">
        <v>76</v>
      </c>
      <c r="C64" s="16" t="s">
        <v>56</v>
      </c>
      <c r="D64" s="16"/>
      <c r="E64" s="16"/>
      <c r="F64" s="16">
        <f>F65+F69</f>
        <v>288</v>
      </c>
      <c r="G64" s="16">
        <f>G65+G69</f>
        <v>96</v>
      </c>
      <c r="H64" s="16">
        <f>H65+H69</f>
        <v>192</v>
      </c>
      <c r="I64" s="16">
        <f>I65+I69</f>
        <v>84</v>
      </c>
      <c r="J64" s="16">
        <f>J65+J69</f>
        <v>108</v>
      </c>
      <c r="K64" s="16"/>
      <c r="L64" s="16"/>
      <c r="M64" s="16"/>
      <c r="N64" s="16">
        <v>0</v>
      </c>
      <c r="O64" s="16">
        <f>O66+O67+O68+O69</f>
        <v>192</v>
      </c>
      <c r="P64" s="16">
        <f>P66+P67+P68+P69</f>
        <v>0</v>
      </c>
      <c r="Q64" s="16">
        <f>Q66+Q67+Q68+Q69</f>
        <v>0</v>
      </c>
    </row>
    <row r="65" spans="1:17" ht="28.5" x14ac:dyDescent="0.25">
      <c r="A65" s="18" t="s">
        <v>77</v>
      </c>
      <c r="B65" s="31" t="s">
        <v>78</v>
      </c>
      <c r="C65" s="11"/>
      <c r="D65" s="11">
        <v>4</v>
      </c>
      <c r="E65" s="11"/>
      <c r="F65" s="11">
        <v>174</v>
      </c>
      <c r="G65" s="11">
        <v>58</v>
      </c>
      <c r="H65" s="11">
        <v>116</v>
      </c>
      <c r="I65" s="11">
        <v>58</v>
      </c>
      <c r="J65" s="11">
        <v>58</v>
      </c>
      <c r="K65" s="11"/>
      <c r="L65" s="11"/>
      <c r="M65" s="11"/>
      <c r="N65" s="13"/>
      <c r="O65" s="13">
        <v>116</v>
      </c>
      <c r="P65" s="11"/>
      <c r="Q65" s="11"/>
    </row>
    <row r="66" spans="1:17" hidden="1" x14ac:dyDescent="0.25">
      <c r="A66" s="71" t="s">
        <v>161</v>
      </c>
      <c r="B66" s="12" t="s">
        <v>163</v>
      </c>
      <c r="C66" s="13"/>
      <c r="D66" s="13"/>
      <c r="E66" s="13"/>
      <c r="F66" s="13">
        <v>51</v>
      </c>
      <c r="G66" s="13">
        <v>17</v>
      </c>
      <c r="H66" s="13">
        <v>34</v>
      </c>
      <c r="I66" s="13">
        <v>10</v>
      </c>
      <c r="J66" s="13">
        <v>24</v>
      </c>
      <c r="K66" s="11"/>
      <c r="L66" s="11"/>
      <c r="M66" s="11"/>
      <c r="N66" s="13"/>
      <c r="O66" s="13">
        <v>34</v>
      </c>
      <c r="P66" s="11"/>
      <c r="Q66" s="11"/>
    </row>
    <row r="67" spans="1:17" ht="30" hidden="1" x14ac:dyDescent="0.25">
      <c r="A67" s="12" t="s">
        <v>79</v>
      </c>
      <c r="B67" s="24" t="s">
        <v>80</v>
      </c>
      <c r="C67" s="13"/>
      <c r="D67" s="13"/>
      <c r="E67" s="13"/>
      <c r="F67" s="13">
        <v>63</v>
      </c>
      <c r="G67" s="13">
        <v>21</v>
      </c>
      <c r="H67" s="13">
        <v>42</v>
      </c>
      <c r="I67" s="13">
        <v>24</v>
      </c>
      <c r="J67" s="13">
        <v>18</v>
      </c>
      <c r="K67" s="13"/>
      <c r="L67" s="13"/>
      <c r="M67" s="13"/>
      <c r="N67" s="13"/>
      <c r="O67" s="13">
        <v>42</v>
      </c>
      <c r="P67" s="13"/>
      <c r="Q67" s="13"/>
    </row>
    <row r="68" spans="1:17" ht="49.5" hidden="1" customHeight="1" x14ac:dyDescent="0.25">
      <c r="A68" s="12" t="s">
        <v>81</v>
      </c>
      <c r="B68" s="24" t="s">
        <v>82</v>
      </c>
      <c r="C68" s="13"/>
      <c r="D68" s="13"/>
      <c r="E68" s="13"/>
      <c r="F68" s="13">
        <v>60</v>
      </c>
      <c r="G68" s="13">
        <v>20</v>
      </c>
      <c r="H68" s="13">
        <v>40</v>
      </c>
      <c r="I68" s="13">
        <v>24</v>
      </c>
      <c r="J68" s="13">
        <v>16</v>
      </c>
      <c r="K68" s="13"/>
      <c r="L68" s="13"/>
      <c r="M68" s="13"/>
      <c r="N68" s="13"/>
      <c r="O68" s="13">
        <v>40</v>
      </c>
      <c r="P68" s="13"/>
      <c r="Q68" s="13"/>
    </row>
    <row r="69" spans="1:17" ht="29.25" customHeight="1" x14ac:dyDescent="0.25">
      <c r="A69" s="9" t="s">
        <v>83</v>
      </c>
      <c r="B69" s="32" t="s">
        <v>84</v>
      </c>
      <c r="C69" s="10"/>
      <c r="D69" s="10"/>
      <c r="E69" s="10"/>
      <c r="F69" s="10">
        <v>114</v>
      </c>
      <c r="G69" s="10">
        <v>38</v>
      </c>
      <c r="H69" s="10">
        <v>76</v>
      </c>
      <c r="I69" s="10">
        <v>26</v>
      </c>
      <c r="J69" s="10">
        <v>50</v>
      </c>
      <c r="K69" s="10"/>
      <c r="L69" s="10"/>
      <c r="M69" s="10"/>
      <c r="N69" s="20"/>
      <c r="O69" s="20">
        <v>76</v>
      </c>
      <c r="P69" s="10"/>
      <c r="Q69" s="10"/>
    </row>
    <row r="70" spans="1:17" ht="57.75" hidden="1" customHeight="1" x14ac:dyDescent="0.25">
      <c r="A70" s="68" t="s">
        <v>159</v>
      </c>
      <c r="B70" s="34" t="s">
        <v>158</v>
      </c>
      <c r="C70" s="20"/>
      <c r="D70" s="20"/>
      <c r="E70" s="20"/>
      <c r="F70" s="20">
        <v>114</v>
      </c>
      <c r="G70" s="20">
        <v>38</v>
      </c>
      <c r="H70" s="20">
        <v>76</v>
      </c>
      <c r="I70" s="20">
        <v>26</v>
      </c>
      <c r="J70" s="20">
        <v>50</v>
      </c>
      <c r="K70" s="20"/>
      <c r="L70" s="20"/>
      <c r="M70" s="20"/>
      <c r="N70" s="20"/>
      <c r="O70" s="20">
        <v>76</v>
      </c>
      <c r="P70" s="20"/>
      <c r="Q70" s="10"/>
    </row>
    <row r="71" spans="1:17" ht="28.5" x14ac:dyDescent="0.25">
      <c r="A71" s="25"/>
      <c r="B71" s="28" t="s">
        <v>85</v>
      </c>
      <c r="C71" s="27"/>
      <c r="D71" s="27"/>
      <c r="E71" s="27"/>
      <c r="F71" s="27"/>
      <c r="G71" s="27"/>
      <c r="H71" s="27">
        <v>72</v>
      </c>
      <c r="I71" s="27"/>
      <c r="J71" s="27"/>
      <c r="K71" s="27"/>
      <c r="L71" s="27"/>
      <c r="M71" s="27"/>
      <c r="N71" s="27"/>
      <c r="O71" s="27" t="s">
        <v>86</v>
      </c>
      <c r="P71" s="27"/>
      <c r="Q71" s="27"/>
    </row>
    <row r="72" spans="1:17" ht="28.5" x14ac:dyDescent="0.25">
      <c r="A72" s="14" t="s">
        <v>87</v>
      </c>
      <c r="B72" s="15" t="s">
        <v>88</v>
      </c>
      <c r="C72" s="16" t="s">
        <v>89</v>
      </c>
      <c r="D72" s="16"/>
      <c r="E72" s="16"/>
      <c r="F72" s="16">
        <f>F73</f>
        <v>740</v>
      </c>
      <c r="G72" s="16">
        <f t="shared" ref="G72:Q72" si="12">G73</f>
        <v>246</v>
      </c>
      <c r="H72" s="16">
        <f t="shared" si="12"/>
        <v>494</v>
      </c>
      <c r="I72" s="16">
        <f t="shared" si="12"/>
        <v>300</v>
      </c>
      <c r="J72" s="16">
        <f t="shared" si="12"/>
        <v>176</v>
      </c>
      <c r="K72" s="16">
        <f t="shared" si="12"/>
        <v>20</v>
      </c>
      <c r="L72" s="16"/>
      <c r="M72" s="16"/>
      <c r="N72" s="16">
        <f t="shared" si="12"/>
        <v>32</v>
      </c>
      <c r="O72" s="16">
        <f t="shared" si="12"/>
        <v>114</v>
      </c>
      <c r="P72" s="16">
        <f t="shared" si="12"/>
        <v>168</v>
      </c>
      <c r="Q72" s="16">
        <f t="shared" si="12"/>
        <v>180</v>
      </c>
    </row>
    <row r="73" spans="1:17" s="33" customFormat="1" ht="28.5" x14ac:dyDescent="0.25">
      <c r="A73" s="9" t="s">
        <v>90</v>
      </c>
      <c r="B73" s="32" t="s">
        <v>91</v>
      </c>
      <c r="C73" s="10"/>
      <c r="D73" s="10"/>
      <c r="E73" s="10">
        <v>6</v>
      </c>
      <c r="F73" s="10">
        <f>SUM(F74:F82)</f>
        <v>740</v>
      </c>
      <c r="G73" s="10">
        <f t="shared" ref="G73:Q73" si="13">SUM(G74:G82)</f>
        <v>246</v>
      </c>
      <c r="H73" s="10">
        <f t="shared" si="13"/>
        <v>494</v>
      </c>
      <c r="I73" s="10">
        <f t="shared" si="13"/>
        <v>300</v>
      </c>
      <c r="J73" s="10">
        <f t="shared" si="13"/>
        <v>176</v>
      </c>
      <c r="K73" s="10">
        <f t="shared" si="13"/>
        <v>20</v>
      </c>
      <c r="L73" s="10"/>
      <c r="M73" s="10"/>
      <c r="N73" s="10">
        <f t="shared" si="13"/>
        <v>32</v>
      </c>
      <c r="O73" s="10">
        <f t="shared" si="13"/>
        <v>114</v>
      </c>
      <c r="P73" s="10">
        <f t="shared" si="13"/>
        <v>168</v>
      </c>
      <c r="Q73" s="10">
        <f t="shared" si="13"/>
        <v>180</v>
      </c>
    </row>
    <row r="74" spans="1:17" s="33" customFormat="1" ht="29.25" hidden="1" customHeight="1" x14ac:dyDescent="0.25">
      <c r="A74" s="19" t="s">
        <v>92</v>
      </c>
      <c r="B74" s="34" t="s">
        <v>93</v>
      </c>
      <c r="C74" s="20"/>
      <c r="D74" s="20"/>
      <c r="E74" s="20"/>
      <c r="F74" s="20">
        <v>105</v>
      </c>
      <c r="G74" s="20">
        <v>35</v>
      </c>
      <c r="H74" s="20">
        <v>70</v>
      </c>
      <c r="I74" s="20">
        <v>40</v>
      </c>
      <c r="J74" s="20">
        <v>30</v>
      </c>
      <c r="K74" s="20"/>
      <c r="L74" s="10"/>
      <c r="M74" s="10"/>
      <c r="N74" s="20"/>
      <c r="O74" s="20">
        <v>50</v>
      </c>
      <c r="P74" s="20">
        <v>20</v>
      </c>
      <c r="Q74" s="20"/>
    </row>
    <row r="75" spans="1:17" s="33" customFormat="1" ht="29.25" hidden="1" customHeight="1" x14ac:dyDescent="0.25">
      <c r="A75" s="68" t="s">
        <v>94</v>
      </c>
      <c r="B75" s="34" t="s">
        <v>152</v>
      </c>
      <c r="C75" s="20"/>
      <c r="D75" s="20"/>
      <c r="E75" s="20"/>
      <c r="F75" s="13">
        <v>48</v>
      </c>
      <c r="G75" s="13">
        <v>16</v>
      </c>
      <c r="H75" s="13">
        <v>32</v>
      </c>
      <c r="I75" s="13">
        <v>14</v>
      </c>
      <c r="J75" s="13">
        <v>20</v>
      </c>
      <c r="K75" s="13"/>
      <c r="L75" s="13"/>
      <c r="M75" s="13"/>
      <c r="N75" s="13">
        <v>32</v>
      </c>
      <c r="O75" s="13"/>
      <c r="P75" s="13"/>
      <c r="Q75" s="20"/>
    </row>
    <row r="76" spans="1:17" s="33" customFormat="1" ht="28.5" hidden="1" customHeight="1" x14ac:dyDescent="0.25">
      <c r="A76" s="68" t="s">
        <v>96</v>
      </c>
      <c r="B76" s="34" t="s">
        <v>95</v>
      </c>
      <c r="C76" s="20"/>
      <c r="D76" s="20"/>
      <c r="E76" s="20"/>
      <c r="F76" s="20">
        <v>101</v>
      </c>
      <c r="G76" s="20">
        <v>33</v>
      </c>
      <c r="H76" s="20">
        <v>68</v>
      </c>
      <c r="I76" s="20">
        <v>44</v>
      </c>
      <c r="J76" s="20">
        <v>24</v>
      </c>
      <c r="K76" s="20"/>
      <c r="L76" s="10"/>
      <c r="M76" s="10"/>
      <c r="N76" s="20"/>
      <c r="O76" s="20">
        <v>32</v>
      </c>
      <c r="P76" s="20">
        <v>36</v>
      </c>
      <c r="Q76" s="20"/>
    </row>
    <row r="77" spans="1:17" s="33" customFormat="1" ht="30" hidden="1" x14ac:dyDescent="0.25">
      <c r="A77" s="68" t="s">
        <v>98</v>
      </c>
      <c r="B77" s="34" t="s">
        <v>97</v>
      </c>
      <c r="C77" s="20"/>
      <c r="D77" s="20"/>
      <c r="E77" s="20"/>
      <c r="F77" s="20">
        <v>48</v>
      </c>
      <c r="G77" s="20">
        <v>16</v>
      </c>
      <c r="H77" s="20">
        <v>32</v>
      </c>
      <c r="I77" s="20">
        <v>8</v>
      </c>
      <c r="J77" s="20">
        <v>24</v>
      </c>
      <c r="K77" s="20"/>
      <c r="L77" s="10"/>
      <c r="M77" s="10"/>
      <c r="N77" s="20"/>
      <c r="O77" s="67">
        <v>32</v>
      </c>
      <c r="P77" s="67"/>
      <c r="Q77" s="20"/>
    </row>
    <row r="78" spans="1:17" s="33" customFormat="1" ht="45" hidden="1" x14ac:dyDescent="0.25">
      <c r="A78" s="68" t="s">
        <v>100</v>
      </c>
      <c r="B78" s="34" t="s">
        <v>99</v>
      </c>
      <c r="C78" s="20"/>
      <c r="D78" s="20"/>
      <c r="E78" s="20"/>
      <c r="F78" s="20">
        <v>75</v>
      </c>
      <c r="G78" s="20">
        <v>25</v>
      </c>
      <c r="H78" s="20">
        <v>50</v>
      </c>
      <c r="I78" s="20">
        <v>32</v>
      </c>
      <c r="J78" s="20">
        <v>18</v>
      </c>
      <c r="K78" s="20"/>
      <c r="L78" s="10"/>
      <c r="M78" s="10"/>
      <c r="N78" s="20"/>
      <c r="O78" s="20"/>
      <c r="P78" s="20">
        <v>50</v>
      </c>
      <c r="Q78" s="20"/>
    </row>
    <row r="79" spans="1:17" s="33" customFormat="1" ht="51.75" hidden="1" customHeight="1" x14ac:dyDescent="0.25">
      <c r="A79" s="68" t="s">
        <v>102</v>
      </c>
      <c r="B79" s="34" t="s">
        <v>101</v>
      </c>
      <c r="C79" s="20"/>
      <c r="D79" s="20"/>
      <c r="E79" s="20"/>
      <c r="F79" s="20">
        <v>48</v>
      </c>
      <c r="G79" s="20">
        <v>16</v>
      </c>
      <c r="H79" s="20">
        <v>32</v>
      </c>
      <c r="I79" s="20">
        <v>22</v>
      </c>
      <c r="J79" s="20">
        <v>10</v>
      </c>
      <c r="K79" s="20"/>
      <c r="L79" s="10"/>
      <c r="M79" s="10"/>
      <c r="N79" s="20"/>
      <c r="O79" s="67"/>
      <c r="P79" s="67">
        <v>32</v>
      </c>
      <c r="Q79" s="20"/>
    </row>
    <row r="80" spans="1:17" s="33" customFormat="1" ht="30" hidden="1" x14ac:dyDescent="0.25">
      <c r="A80" s="68" t="s">
        <v>104</v>
      </c>
      <c r="B80" s="34" t="s">
        <v>103</v>
      </c>
      <c r="C80" s="20"/>
      <c r="D80" s="20"/>
      <c r="E80" s="20"/>
      <c r="F80" s="20">
        <v>93</v>
      </c>
      <c r="G80" s="20">
        <v>31</v>
      </c>
      <c r="H80" s="20">
        <v>62</v>
      </c>
      <c r="I80" s="20">
        <v>50</v>
      </c>
      <c r="J80" s="20">
        <v>12</v>
      </c>
      <c r="K80" s="20"/>
      <c r="L80" s="10"/>
      <c r="M80" s="10"/>
      <c r="N80" s="20"/>
      <c r="O80" s="20"/>
      <c r="P80" s="20"/>
      <c r="Q80" s="20">
        <v>62</v>
      </c>
    </row>
    <row r="81" spans="1:17" s="33" customFormat="1" ht="30" hidden="1" x14ac:dyDescent="0.25">
      <c r="A81" s="68" t="s">
        <v>106</v>
      </c>
      <c r="B81" s="34" t="s">
        <v>105</v>
      </c>
      <c r="C81" s="20"/>
      <c r="D81" s="20"/>
      <c r="E81" s="20"/>
      <c r="F81" s="20">
        <v>60</v>
      </c>
      <c r="G81" s="20">
        <v>20</v>
      </c>
      <c r="H81" s="20">
        <v>40</v>
      </c>
      <c r="I81" s="20">
        <v>30</v>
      </c>
      <c r="J81" s="20">
        <v>10</v>
      </c>
      <c r="K81" s="20"/>
      <c r="L81" s="10"/>
      <c r="M81" s="10"/>
      <c r="N81" s="20"/>
      <c r="O81" s="20"/>
      <c r="P81" s="20"/>
      <c r="Q81" s="20">
        <v>40</v>
      </c>
    </row>
    <row r="82" spans="1:17" s="33" customFormat="1" ht="30" hidden="1" x14ac:dyDescent="0.25">
      <c r="A82" s="68" t="s">
        <v>153</v>
      </c>
      <c r="B82" s="34" t="s">
        <v>107</v>
      </c>
      <c r="C82" s="20"/>
      <c r="D82" s="20"/>
      <c r="E82" s="20"/>
      <c r="F82" s="20">
        <v>162</v>
      </c>
      <c r="G82" s="20">
        <v>54</v>
      </c>
      <c r="H82" s="20">
        <v>108</v>
      </c>
      <c r="I82" s="20">
        <v>60</v>
      </c>
      <c r="J82" s="20">
        <v>28</v>
      </c>
      <c r="K82" s="20">
        <v>20</v>
      </c>
      <c r="L82" s="10"/>
      <c r="M82" s="10"/>
      <c r="N82" s="20"/>
      <c r="O82" s="20"/>
      <c r="P82" s="20">
        <v>30</v>
      </c>
      <c r="Q82" s="20">
        <v>78</v>
      </c>
    </row>
    <row r="83" spans="1:17" ht="71.25" customHeight="1" x14ac:dyDescent="0.25">
      <c r="A83" s="25"/>
      <c r="B83" s="28" t="s">
        <v>108</v>
      </c>
      <c r="C83" s="27"/>
      <c r="D83" s="27"/>
      <c r="E83" s="27"/>
      <c r="F83" s="27"/>
      <c r="G83" s="27"/>
      <c r="H83" s="27">
        <v>36</v>
      </c>
      <c r="I83" s="27"/>
      <c r="J83" s="27"/>
      <c r="K83" s="27"/>
      <c r="L83" s="27"/>
      <c r="M83" s="27"/>
      <c r="N83" s="27"/>
      <c r="O83" s="27"/>
      <c r="P83" s="27" t="s">
        <v>62</v>
      </c>
      <c r="Q83" s="27"/>
    </row>
    <row r="84" spans="1:17" ht="32.25" customHeight="1" x14ac:dyDescent="0.25">
      <c r="A84" s="29"/>
      <c r="B84" s="35" t="s">
        <v>109</v>
      </c>
      <c r="C84" s="30"/>
      <c r="D84" s="30"/>
      <c r="E84" s="30"/>
      <c r="F84" s="30"/>
      <c r="G84" s="30"/>
      <c r="H84" s="30">
        <v>72</v>
      </c>
      <c r="I84" s="30"/>
      <c r="J84" s="30"/>
      <c r="K84" s="30"/>
      <c r="L84" s="30"/>
      <c r="M84" s="30"/>
      <c r="N84" s="30"/>
      <c r="O84" s="30"/>
      <c r="P84" s="30"/>
      <c r="Q84" s="30" t="s">
        <v>86</v>
      </c>
    </row>
    <row r="85" spans="1:17" ht="50.25" customHeight="1" x14ac:dyDescent="0.25">
      <c r="A85" s="14" t="s">
        <v>156</v>
      </c>
      <c r="B85" s="15" t="s">
        <v>157</v>
      </c>
      <c r="C85" s="16"/>
      <c r="D85" s="16"/>
      <c r="E85" s="16"/>
      <c r="F85" s="67">
        <v>119</v>
      </c>
      <c r="G85" s="67">
        <v>39</v>
      </c>
      <c r="H85" s="67">
        <v>80</v>
      </c>
      <c r="I85" s="67">
        <v>40</v>
      </c>
      <c r="J85" s="67">
        <v>40</v>
      </c>
      <c r="K85" s="16"/>
      <c r="L85" s="16"/>
      <c r="M85" s="16"/>
      <c r="N85" s="16"/>
      <c r="O85" s="16"/>
      <c r="P85" s="16">
        <v>80</v>
      </c>
      <c r="Q85" s="66"/>
    </row>
    <row r="86" spans="1:17" ht="50.25" customHeight="1" x14ac:dyDescent="0.25">
      <c r="A86" s="68" t="s">
        <v>160</v>
      </c>
      <c r="B86" s="34" t="s">
        <v>157</v>
      </c>
      <c r="C86" s="20"/>
      <c r="D86" s="20"/>
      <c r="E86" s="20"/>
      <c r="F86" s="69">
        <v>119</v>
      </c>
      <c r="G86" s="20">
        <v>39</v>
      </c>
      <c r="H86" s="20">
        <v>80</v>
      </c>
      <c r="I86" s="20">
        <v>40</v>
      </c>
      <c r="J86" s="20">
        <v>40</v>
      </c>
      <c r="K86" s="20"/>
      <c r="L86" s="20"/>
      <c r="M86" s="20"/>
      <c r="N86" s="20"/>
      <c r="O86" s="20"/>
      <c r="P86" s="20">
        <v>80</v>
      </c>
      <c r="Q86" s="70"/>
    </row>
    <row r="87" spans="1:17" x14ac:dyDescent="0.25">
      <c r="A87" s="36" t="s">
        <v>110</v>
      </c>
      <c r="B87" s="37" t="s">
        <v>111</v>
      </c>
      <c r="C87" s="38"/>
      <c r="D87" s="39"/>
      <c r="E87" s="39"/>
      <c r="F87" s="40"/>
      <c r="G87" s="39"/>
      <c r="H87" s="41">
        <v>180</v>
      </c>
      <c r="I87" s="41"/>
      <c r="J87" s="41"/>
      <c r="K87" s="41"/>
      <c r="L87" s="41"/>
      <c r="M87" s="41"/>
      <c r="N87" s="41"/>
      <c r="O87" s="41" t="s">
        <v>112</v>
      </c>
      <c r="P87" s="41" t="s">
        <v>86</v>
      </c>
      <c r="Q87" s="42"/>
    </row>
    <row r="88" spans="1:17" ht="27.75" customHeight="1" x14ac:dyDescent="0.25">
      <c r="A88" s="36" t="s">
        <v>113</v>
      </c>
      <c r="B88" s="37" t="s">
        <v>114</v>
      </c>
      <c r="C88" s="38"/>
      <c r="D88" s="39"/>
      <c r="E88" s="39"/>
      <c r="F88" s="40"/>
      <c r="G88" s="39"/>
      <c r="H88" s="41">
        <v>180</v>
      </c>
      <c r="I88" s="41"/>
      <c r="J88" s="41"/>
      <c r="K88" s="41"/>
      <c r="L88" s="41"/>
      <c r="M88" s="41"/>
      <c r="N88" s="41"/>
      <c r="O88" s="41"/>
      <c r="P88" s="41"/>
      <c r="Q88" s="42" t="s">
        <v>115</v>
      </c>
    </row>
    <row r="89" spans="1:17" ht="37.5" customHeight="1" x14ac:dyDescent="0.25">
      <c r="A89" s="36" t="s">
        <v>116</v>
      </c>
      <c r="B89" s="37" t="s">
        <v>117</v>
      </c>
      <c r="C89" s="38"/>
      <c r="D89" s="39"/>
      <c r="E89" s="39"/>
      <c r="F89" s="40"/>
      <c r="G89" s="39"/>
      <c r="H89" s="41">
        <v>144</v>
      </c>
      <c r="I89" s="41"/>
      <c r="J89" s="41"/>
      <c r="K89" s="41"/>
      <c r="L89" s="41"/>
      <c r="M89" s="41"/>
      <c r="N89" s="41"/>
      <c r="O89" s="41"/>
      <c r="P89" s="41"/>
      <c r="Q89" s="42" t="s">
        <v>118</v>
      </c>
    </row>
    <row r="90" spans="1:17" x14ac:dyDescent="0.25">
      <c r="A90" s="160" t="s">
        <v>129</v>
      </c>
      <c r="B90" s="161"/>
      <c r="C90" s="161"/>
      <c r="D90" s="161"/>
      <c r="E90" s="162"/>
      <c r="F90" s="163" t="s">
        <v>10</v>
      </c>
      <c r="G90" s="152" t="s">
        <v>119</v>
      </c>
      <c r="H90" s="153"/>
      <c r="I90" s="153"/>
      <c r="J90" s="153"/>
      <c r="K90" s="153"/>
      <c r="L90" s="154"/>
      <c r="M90" s="155"/>
      <c r="N90" s="43">
        <f>N4</f>
        <v>576</v>
      </c>
      <c r="O90" s="43">
        <f>O4</f>
        <v>720</v>
      </c>
      <c r="P90" s="43">
        <f>P4</f>
        <v>576</v>
      </c>
      <c r="Q90" s="43">
        <f>Q4</f>
        <v>252</v>
      </c>
    </row>
    <row r="91" spans="1:17" x14ac:dyDescent="0.25">
      <c r="A91" s="166" t="s">
        <v>120</v>
      </c>
      <c r="B91" s="167"/>
      <c r="C91" s="167"/>
      <c r="D91" s="167"/>
      <c r="E91" s="168"/>
      <c r="F91" s="164"/>
      <c r="G91" s="152" t="s">
        <v>121</v>
      </c>
      <c r="H91" s="153"/>
      <c r="I91" s="153"/>
      <c r="J91" s="153"/>
      <c r="K91" s="153"/>
      <c r="L91" s="154"/>
      <c r="M91" s="155"/>
      <c r="N91" s="44"/>
      <c r="O91" s="45">
        <v>108</v>
      </c>
      <c r="P91" s="46">
        <v>72</v>
      </c>
      <c r="Q91" s="20"/>
    </row>
    <row r="92" spans="1:17" x14ac:dyDescent="0.25">
      <c r="A92" s="166" t="s">
        <v>122</v>
      </c>
      <c r="B92" s="167"/>
      <c r="C92" s="167"/>
      <c r="D92" s="167"/>
      <c r="E92" s="47"/>
      <c r="F92" s="164"/>
      <c r="G92" s="152" t="s">
        <v>123</v>
      </c>
      <c r="H92" s="153"/>
      <c r="I92" s="153"/>
      <c r="J92" s="153"/>
      <c r="K92" s="153"/>
      <c r="L92" s="154"/>
      <c r="M92" s="155"/>
      <c r="N92" s="48"/>
      <c r="O92" s="20"/>
      <c r="P92" s="20"/>
      <c r="Q92" s="20">
        <v>180</v>
      </c>
    </row>
    <row r="93" spans="1:17" x14ac:dyDescent="0.25">
      <c r="A93" s="169" t="s">
        <v>124</v>
      </c>
      <c r="B93" s="170"/>
      <c r="C93" s="170"/>
      <c r="D93" s="170"/>
      <c r="E93" s="171"/>
      <c r="F93" s="164"/>
      <c r="G93" s="152" t="s">
        <v>125</v>
      </c>
      <c r="H93" s="153"/>
      <c r="I93" s="153"/>
      <c r="J93" s="153"/>
      <c r="K93" s="153"/>
      <c r="L93" s="154"/>
      <c r="M93" s="155"/>
      <c r="N93" s="49"/>
      <c r="O93" s="50"/>
      <c r="P93" s="50"/>
      <c r="Q93" s="20">
        <v>144</v>
      </c>
    </row>
    <row r="94" spans="1:17" x14ac:dyDescent="0.25">
      <c r="A94" s="169" t="s">
        <v>126</v>
      </c>
      <c r="B94" s="170"/>
      <c r="C94" s="170"/>
      <c r="D94" s="170"/>
      <c r="E94" s="171"/>
      <c r="F94" s="164"/>
      <c r="G94" s="152" t="s">
        <v>127</v>
      </c>
      <c r="H94" s="153"/>
      <c r="I94" s="153"/>
      <c r="J94" s="153"/>
      <c r="K94" s="153"/>
      <c r="L94" s="154"/>
      <c r="M94" s="155"/>
      <c r="N94" s="44">
        <v>1</v>
      </c>
      <c r="O94" s="51">
        <v>2</v>
      </c>
      <c r="P94" s="52"/>
      <c r="Q94" s="10">
        <v>3</v>
      </c>
    </row>
    <row r="95" spans="1:17" ht="15.75" thickBot="1" x14ac:dyDescent="0.3">
      <c r="A95" s="156" t="s">
        <v>128</v>
      </c>
      <c r="B95" s="157"/>
      <c r="C95" s="157"/>
      <c r="D95" s="157"/>
      <c r="E95" s="53"/>
      <c r="F95" s="165"/>
      <c r="G95" s="152"/>
      <c r="H95" s="153"/>
      <c r="I95" s="153"/>
      <c r="J95" s="153"/>
      <c r="K95" s="153"/>
      <c r="L95" s="154"/>
      <c r="M95" s="158"/>
      <c r="N95" s="54">
        <f>N90+N91+N92+N93</f>
        <v>576</v>
      </c>
      <c r="O95" s="55">
        <f>O90+O91+O92+O93</f>
        <v>828</v>
      </c>
      <c r="P95" s="55">
        <f>P90+P91+P92+P93</f>
        <v>648</v>
      </c>
      <c r="Q95" s="55">
        <f>Q90+Q91+Q92+Q93</f>
        <v>576</v>
      </c>
    </row>
    <row r="97" spans="14:14" ht="15.75" x14ac:dyDescent="0.25">
      <c r="N97" s="136" t="s">
        <v>169</v>
      </c>
    </row>
    <row r="98" spans="14:14" ht="15.75" x14ac:dyDescent="0.25">
      <c r="N98" s="2" t="s">
        <v>170</v>
      </c>
    </row>
  </sheetData>
  <mergeCells count="22">
    <mergeCell ref="G94:M94"/>
    <mergeCell ref="A95:D95"/>
    <mergeCell ref="G95:M95"/>
    <mergeCell ref="R26:S26"/>
    <mergeCell ref="A90:E90"/>
    <mergeCell ref="F90:F95"/>
    <mergeCell ref="G90:M90"/>
    <mergeCell ref="A91:E91"/>
    <mergeCell ref="G91:M91"/>
    <mergeCell ref="A92:D92"/>
    <mergeCell ref="G92:M92"/>
    <mergeCell ref="A93:E93"/>
    <mergeCell ref="G93:M93"/>
    <mergeCell ref="A94:E94"/>
    <mergeCell ref="A1:Q1"/>
    <mergeCell ref="A2:A3"/>
    <mergeCell ref="B2:B3"/>
    <mergeCell ref="C2:E2"/>
    <mergeCell ref="F2:F3"/>
    <mergeCell ref="G2:G3"/>
    <mergeCell ref="H2:K2"/>
    <mergeCell ref="L2:Q2"/>
  </mergeCells>
  <pageMargins left="0.7" right="0.7" top="0.75" bottom="0.75" header="0.3" footer="0.3"/>
  <pageSetup paperSize="9" scale="70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2021-04-07T03:47:16Z</dcterms:modified>
</cp:coreProperties>
</file>